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jlclondon.sharepoint.com/sites/admindrive/Shared Documents/General/Funder &amp; Sector Initiatives/360 Giving/Published Data/"/>
    </mc:Choice>
  </mc:AlternateContent>
  <xr:revisionPtr revIDLastSave="0" documentId="8_{822E3076-199E-4D19-A871-69F62B74AD4F}" xr6:coauthVersionLast="47" xr6:coauthVersionMax="47" xr10:uidLastSave="{00000000-0000-0000-0000-000000000000}"/>
  <bookViews>
    <workbookView xWindow="-120" yWindow="-120" windowWidth="29040" windowHeight="15720" xr2:uid="{76F43574-2276-4827-8076-CE15E09E2BC8}"/>
  </bookViews>
  <sheets>
    <sheet name="360 data" sheetId="1" r:id="rId1"/>
  </sheets>
  <externalReferences>
    <externalReference r:id="rId2"/>
  </externalReferences>
  <definedNames>
    <definedName name="_xlnm._FilterDatabase" localSheetId="0" hidden="1">'360 data'!$A$1:$AA$244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4" i="1" l="1"/>
  <c r="Z244" i="1"/>
  <c r="Y244" i="1"/>
  <c r="X244" i="1"/>
  <c r="W244" i="1"/>
  <c r="V244" i="1"/>
  <c r="U244" i="1"/>
  <c r="T244" i="1"/>
  <c r="S244" i="1"/>
  <c r="R244" i="1"/>
  <c r="Q244" i="1"/>
  <c r="P244" i="1"/>
  <c r="O244" i="1"/>
  <c r="N244" i="1"/>
  <c r="M244" i="1"/>
  <c r="K244" i="1"/>
  <c r="I244" i="1" s="1"/>
  <c r="J244" i="1"/>
  <c r="H244" i="1"/>
  <c r="G244" i="1"/>
  <c r="F244" i="1"/>
  <c r="E244" i="1"/>
  <c r="D244" i="1"/>
  <c r="C244" i="1"/>
  <c r="B244" i="1"/>
  <c r="A244" i="1"/>
  <c r="AA243" i="1"/>
  <c r="Z243" i="1"/>
  <c r="Y243" i="1"/>
  <c r="X243" i="1"/>
  <c r="W243" i="1"/>
  <c r="V243" i="1"/>
  <c r="U243" i="1"/>
  <c r="T243" i="1"/>
  <c r="S243" i="1"/>
  <c r="R243" i="1"/>
  <c r="Q243" i="1"/>
  <c r="P243" i="1"/>
  <c r="O243" i="1"/>
  <c r="N243" i="1"/>
  <c r="M243" i="1"/>
  <c r="K243" i="1"/>
  <c r="I243" i="1" s="1"/>
  <c r="J243" i="1"/>
  <c r="H243" i="1"/>
  <c r="G243" i="1"/>
  <c r="F243" i="1"/>
  <c r="E243" i="1"/>
  <c r="D243" i="1"/>
  <c r="C243" i="1"/>
  <c r="B243" i="1"/>
  <c r="A243" i="1"/>
  <c r="AA242" i="1"/>
  <c r="Z242" i="1"/>
  <c r="Y242" i="1"/>
  <c r="X242" i="1"/>
  <c r="W242" i="1"/>
  <c r="V242" i="1"/>
  <c r="U242" i="1"/>
  <c r="T242" i="1"/>
  <c r="S242" i="1"/>
  <c r="R242" i="1"/>
  <c r="Q242" i="1"/>
  <c r="P242" i="1"/>
  <c r="O242" i="1"/>
  <c r="N242" i="1"/>
  <c r="M242" i="1"/>
  <c r="K242" i="1"/>
  <c r="I242" i="1" s="1"/>
  <c r="J242" i="1"/>
  <c r="H242" i="1"/>
  <c r="G242" i="1"/>
  <c r="F242" i="1"/>
  <c r="E242" i="1"/>
  <c r="D242" i="1"/>
  <c r="C242" i="1"/>
  <c r="B242" i="1"/>
  <c r="A242" i="1"/>
  <c r="AA241" i="1"/>
  <c r="Z241" i="1"/>
  <c r="Y241" i="1"/>
  <c r="X241" i="1"/>
  <c r="W241" i="1"/>
  <c r="V241" i="1"/>
  <c r="U241" i="1"/>
  <c r="T241" i="1"/>
  <c r="S241" i="1"/>
  <c r="R241" i="1"/>
  <c r="Q241" i="1"/>
  <c r="P241" i="1"/>
  <c r="O241" i="1"/>
  <c r="N241" i="1"/>
  <c r="M241" i="1"/>
  <c r="K241" i="1"/>
  <c r="J241" i="1"/>
  <c r="I241" i="1"/>
  <c r="H241" i="1"/>
  <c r="G241" i="1"/>
  <c r="F241" i="1"/>
  <c r="E241" i="1"/>
  <c r="D241" i="1"/>
  <c r="C241" i="1"/>
  <c r="B241" i="1"/>
  <c r="A241" i="1"/>
  <c r="AA240" i="1"/>
  <c r="Z240" i="1"/>
  <c r="Y240" i="1"/>
  <c r="X240" i="1"/>
  <c r="W240" i="1"/>
  <c r="V240" i="1"/>
  <c r="U240" i="1"/>
  <c r="T240" i="1"/>
  <c r="S240" i="1"/>
  <c r="R240" i="1"/>
  <c r="Q240" i="1"/>
  <c r="P240" i="1"/>
  <c r="O240" i="1"/>
  <c r="N240" i="1"/>
  <c r="M240" i="1"/>
  <c r="K240" i="1"/>
  <c r="I240" i="1" s="1"/>
  <c r="J240" i="1"/>
  <c r="H240" i="1"/>
  <c r="G240" i="1"/>
  <c r="F240" i="1"/>
  <c r="E240" i="1"/>
  <c r="D240" i="1"/>
  <c r="C240" i="1"/>
  <c r="B240" i="1"/>
  <c r="A240" i="1"/>
  <c r="AA239" i="1"/>
  <c r="Z239" i="1"/>
  <c r="Y239" i="1"/>
  <c r="X239" i="1"/>
  <c r="W239" i="1"/>
  <c r="V239" i="1"/>
  <c r="U239" i="1"/>
  <c r="T239" i="1"/>
  <c r="S239" i="1"/>
  <c r="R239" i="1"/>
  <c r="Q239" i="1"/>
  <c r="P239" i="1"/>
  <c r="O239" i="1"/>
  <c r="N239" i="1"/>
  <c r="M239" i="1"/>
  <c r="K239" i="1"/>
  <c r="I239" i="1" s="1"/>
  <c r="J239" i="1"/>
  <c r="H239" i="1"/>
  <c r="G239" i="1"/>
  <c r="F239" i="1"/>
  <c r="E239" i="1"/>
  <c r="D239" i="1"/>
  <c r="C239" i="1"/>
  <c r="B239" i="1"/>
  <c r="A239" i="1"/>
  <c r="AA238" i="1"/>
  <c r="Z238" i="1"/>
  <c r="Y238" i="1"/>
  <c r="X238" i="1"/>
  <c r="W238" i="1"/>
  <c r="V238" i="1"/>
  <c r="U238" i="1"/>
  <c r="T238" i="1"/>
  <c r="S238" i="1"/>
  <c r="R238" i="1"/>
  <c r="Q238" i="1"/>
  <c r="P238" i="1"/>
  <c r="O238" i="1"/>
  <c r="N238" i="1"/>
  <c r="M238" i="1"/>
  <c r="K238" i="1"/>
  <c r="J238" i="1"/>
  <c r="H238" i="1"/>
  <c r="G238" i="1"/>
  <c r="F238" i="1"/>
  <c r="E238" i="1"/>
  <c r="D238" i="1"/>
  <c r="C238" i="1"/>
  <c r="B238" i="1"/>
  <c r="A238" i="1"/>
  <c r="AA237" i="1"/>
  <c r="Z237" i="1"/>
  <c r="Y237" i="1"/>
  <c r="X237" i="1"/>
  <c r="W237" i="1"/>
  <c r="V237" i="1"/>
  <c r="U237" i="1"/>
  <c r="T237" i="1"/>
  <c r="S237" i="1"/>
  <c r="R237" i="1"/>
  <c r="Q237" i="1"/>
  <c r="P237" i="1"/>
  <c r="O237" i="1"/>
  <c r="N237" i="1"/>
  <c r="M237" i="1"/>
  <c r="K237" i="1"/>
  <c r="J237" i="1"/>
  <c r="H237" i="1"/>
  <c r="G237" i="1"/>
  <c r="F237" i="1"/>
  <c r="E237" i="1"/>
  <c r="D237" i="1"/>
  <c r="C237" i="1"/>
  <c r="B237" i="1"/>
  <c r="A237" i="1"/>
  <c r="AA236" i="1"/>
  <c r="Z236" i="1"/>
  <c r="Y236" i="1"/>
  <c r="X236" i="1"/>
  <c r="W236" i="1"/>
  <c r="V236" i="1"/>
  <c r="U236" i="1"/>
  <c r="T236" i="1"/>
  <c r="S236" i="1"/>
  <c r="R236" i="1"/>
  <c r="Q236" i="1"/>
  <c r="P236" i="1"/>
  <c r="O236" i="1"/>
  <c r="N236" i="1"/>
  <c r="M236" i="1"/>
  <c r="K236" i="1"/>
  <c r="J236" i="1"/>
  <c r="I236" i="1"/>
  <c r="H236" i="1"/>
  <c r="G236" i="1"/>
  <c r="F236" i="1"/>
  <c r="E236" i="1"/>
  <c r="D236" i="1"/>
  <c r="C236" i="1"/>
  <c r="B236" i="1"/>
  <c r="A236" i="1"/>
  <c r="AA235" i="1"/>
  <c r="Z235" i="1"/>
  <c r="Y235" i="1"/>
  <c r="X235" i="1"/>
  <c r="W235" i="1"/>
  <c r="V235" i="1"/>
  <c r="U235" i="1"/>
  <c r="T235" i="1"/>
  <c r="S235" i="1"/>
  <c r="R235" i="1"/>
  <c r="Q235" i="1"/>
  <c r="P235" i="1"/>
  <c r="O235" i="1"/>
  <c r="N235" i="1"/>
  <c r="M235" i="1"/>
  <c r="K235" i="1"/>
  <c r="I235" i="1" s="1"/>
  <c r="J235" i="1"/>
  <c r="H235" i="1"/>
  <c r="G235" i="1"/>
  <c r="F235" i="1"/>
  <c r="E235" i="1"/>
  <c r="D235" i="1"/>
  <c r="C235" i="1"/>
  <c r="B235" i="1"/>
  <c r="A235" i="1"/>
  <c r="AA234" i="1"/>
  <c r="Z234" i="1"/>
  <c r="Y234" i="1"/>
  <c r="X234" i="1"/>
  <c r="W234" i="1"/>
  <c r="V234" i="1"/>
  <c r="U234" i="1"/>
  <c r="T234" i="1"/>
  <c r="S234" i="1"/>
  <c r="R234" i="1"/>
  <c r="Q234" i="1"/>
  <c r="P234" i="1"/>
  <c r="O234" i="1"/>
  <c r="N234" i="1"/>
  <c r="M234" i="1"/>
  <c r="K234" i="1"/>
  <c r="I234" i="1" s="1"/>
  <c r="J234" i="1"/>
  <c r="H234" i="1"/>
  <c r="G234" i="1"/>
  <c r="F234" i="1"/>
  <c r="E234" i="1"/>
  <c r="D234" i="1"/>
  <c r="C234" i="1"/>
  <c r="B234" i="1"/>
  <c r="A234" i="1"/>
  <c r="AA233" i="1"/>
  <c r="Z233" i="1"/>
  <c r="Y233" i="1"/>
  <c r="X233" i="1"/>
  <c r="W233" i="1"/>
  <c r="V233" i="1"/>
  <c r="U233" i="1"/>
  <c r="T233" i="1"/>
  <c r="S233" i="1"/>
  <c r="R233" i="1"/>
  <c r="Q233" i="1"/>
  <c r="P233" i="1"/>
  <c r="O233" i="1"/>
  <c r="N233" i="1"/>
  <c r="M233" i="1"/>
  <c r="K233" i="1"/>
  <c r="I233" i="1" s="1"/>
  <c r="J233" i="1"/>
  <c r="H233" i="1"/>
  <c r="G233" i="1"/>
  <c r="F233" i="1"/>
  <c r="E233" i="1"/>
  <c r="D233" i="1"/>
  <c r="C233" i="1"/>
  <c r="B233" i="1"/>
  <c r="A233" i="1"/>
  <c r="AA232" i="1"/>
  <c r="Z232" i="1"/>
  <c r="Y232" i="1"/>
  <c r="X232" i="1"/>
  <c r="W232" i="1"/>
  <c r="V232" i="1"/>
  <c r="U232" i="1"/>
  <c r="T232" i="1"/>
  <c r="S232" i="1"/>
  <c r="R232" i="1"/>
  <c r="Q232" i="1"/>
  <c r="P232" i="1"/>
  <c r="O232" i="1"/>
  <c r="N232" i="1"/>
  <c r="M232" i="1"/>
  <c r="K232" i="1"/>
  <c r="J232" i="1"/>
  <c r="I232" i="1"/>
  <c r="H232" i="1"/>
  <c r="G232" i="1"/>
  <c r="F232" i="1"/>
  <c r="E232" i="1"/>
  <c r="D232" i="1"/>
  <c r="C232" i="1"/>
  <c r="B232" i="1"/>
  <c r="A232" i="1"/>
  <c r="AA231" i="1"/>
  <c r="Z231" i="1"/>
  <c r="Y231" i="1"/>
  <c r="X231" i="1"/>
  <c r="W231" i="1"/>
  <c r="V231" i="1"/>
  <c r="U231" i="1"/>
  <c r="T231" i="1"/>
  <c r="S231" i="1"/>
  <c r="R231" i="1"/>
  <c r="Q231" i="1"/>
  <c r="P231" i="1"/>
  <c r="O231" i="1"/>
  <c r="N231" i="1"/>
  <c r="M231" i="1"/>
  <c r="K231" i="1"/>
  <c r="I231" i="1" s="1"/>
  <c r="J231" i="1"/>
  <c r="H231" i="1"/>
  <c r="G231" i="1"/>
  <c r="F231" i="1"/>
  <c r="E231" i="1"/>
  <c r="D231" i="1"/>
  <c r="C231" i="1"/>
  <c r="B231" i="1"/>
  <c r="A231" i="1"/>
  <c r="AA230" i="1"/>
  <c r="Z230" i="1"/>
  <c r="Y230" i="1"/>
  <c r="X230" i="1"/>
  <c r="W230" i="1"/>
  <c r="V230" i="1"/>
  <c r="U230" i="1"/>
  <c r="T230" i="1"/>
  <c r="S230" i="1"/>
  <c r="R230" i="1"/>
  <c r="Q230" i="1"/>
  <c r="P230" i="1"/>
  <c r="O230" i="1"/>
  <c r="N230" i="1"/>
  <c r="M230" i="1"/>
  <c r="K230" i="1"/>
  <c r="J230" i="1"/>
  <c r="H230" i="1"/>
  <c r="G230" i="1"/>
  <c r="F230" i="1"/>
  <c r="E230" i="1"/>
  <c r="D230" i="1"/>
  <c r="C230" i="1"/>
  <c r="B230" i="1"/>
  <c r="A230" i="1"/>
  <c r="AA229" i="1"/>
  <c r="Z229" i="1"/>
  <c r="Y229" i="1"/>
  <c r="X229" i="1"/>
  <c r="W229" i="1"/>
  <c r="V229" i="1"/>
  <c r="U229" i="1"/>
  <c r="T229" i="1"/>
  <c r="S229" i="1"/>
  <c r="R229" i="1"/>
  <c r="Q229" i="1"/>
  <c r="P229" i="1"/>
  <c r="O229" i="1"/>
  <c r="N229" i="1"/>
  <c r="M229" i="1"/>
  <c r="K229" i="1"/>
  <c r="J229" i="1"/>
  <c r="I229" i="1"/>
  <c r="H229" i="1"/>
  <c r="G229" i="1"/>
  <c r="F229" i="1"/>
  <c r="E229" i="1"/>
  <c r="D229" i="1"/>
  <c r="C229" i="1"/>
  <c r="B229" i="1"/>
  <c r="A229" i="1"/>
  <c r="AA228" i="1"/>
  <c r="Z228" i="1"/>
  <c r="Y228" i="1"/>
  <c r="X228" i="1"/>
  <c r="W228" i="1"/>
  <c r="V228" i="1"/>
  <c r="U228" i="1"/>
  <c r="T228" i="1"/>
  <c r="S228" i="1"/>
  <c r="R228" i="1"/>
  <c r="Q228" i="1"/>
  <c r="P228" i="1"/>
  <c r="O228" i="1"/>
  <c r="N228" i="1"/>
  <c r="M228" i="1"/>
  <c r="K228" i="1"/>
  <c r="I228" i="1" s="1"/>
  <c r="J228" i="1"/>
  <c r="H228" i="1"/>
  <c r="G228" i="1"/>
  <c r="F228" i="1"/>
  <c r="E228" i="1"/>
  <c r="D228" i="1"/>
  <c r="C228" i="1"/>
  <c r="B228" i="1"/>
  <c r="A228" i="1"/>
  <c r="AA227" i="1"/>
  <c r="Z227" i="1"/>
  <c r="Y227" i="1"/>
  <c r="X227" i="1"/>
  <c r="W227" i="1"/>
  <c r="V227" i="1"/>
  <c r="U227" i="1"/>
  <c r="T227" i="1"/>
  <c r="S227" i="1"/>
  <c r="R227" i="1"/>
  <c r="Q227" i="1"/>
  <c r="P227" i="1"/>
  <c r="O227" i="1"/>
  <c r="N227" i="1"/>
  <c r="M227" i="1"/>
  <c r="K227" i="1"/>
  <c r="I227" i="1" s="1"/>
  <c r="J227" i="1"/>
  <c r="H227" i="1"/>
  <c r="G227" i="1"/>
  <c r="F227" i="1"/>
  <c r="E227" i="1"/>
  <c r="D227" i="1"/>
  <c r="C227" i="1"/>
  <c r="B227" i="1"/>
  <c r="A227" i="1"/>
  <c r="AA226" i="1"/>
  <c r="Z226" i="1"/>
  <c r="Y226" i="1"/>
  <c r="X226" i="1"/>
  <c r="W226" i="1"/>
  <c r="V226" i="1"/>
  <c r="U226" i="1"/>
  <c r="T226" i="1"/>
  <c r="S226" i="1"/>
  <c r="R226" i="1"/>
  <c r="Q226" i="1"/>
  <c r="P226" i="1"/>
  <c r="O226" i="1"/>
  <c r="N226" i="1"/>
  <c r="M226" i="1"/>
  <c r="K226" i="1"/>
  <c r="I226" i="1" s="1"/>
  <c r="J226" i="1"/>
  <c r="H226" i="1"/>
  <c r="G226" i="1"/>
  <c r="F226" i="1"/>
  <c r="E226" i="1"/>
  <c r="D226" i="1"/>
  <c r="C226" i="1"/>
  <c r="B226" i="1"/>
  <c r="A226" i="1"/>
  <c r="AA225" i="1"/>
  <c r="Z225" i="1"/>
  <c r="Y225" i="1"/>
  <c r="X225" i="1"/>
  <c r="W225" i="1"/>
  <c r="V225" i="1"/>
  <c r="U225" i="1"/>
  <c r="T225" i="1"/>
  <c r="S225" i="1"/>
  <c r="R225" i="1"/>
  <c r="Q225" i="1"/>
  <c r="P225" i="1"/>
  <c r="O225" i="1"/>
  <c r="N225" i="1"/>
  <c r="M225" i="1"/>
  <c r="K225" i="1"/>
  <c r="J225" i="1"/>
  <c r="I225" i="1"/>
  <c r="H225" i="1"/>
  <c r="G225" i="1"/>
  <c r="F225" i="1"/>
  <c r="E225" i="1"/>
  <c r="D225" i="1"/>
  <c r="C225" i="1"/>
  <c r="B225" i="1"/>
  <c r="A225" i="1"/>
  <c r="AA224" i="1"/>
  <c r="Z224" i="1"/>
  <c r="Y224" i="1"/>
  <c r="X224" i="1"/>
  <c r="W224" i="1"/>
  <c r="V224" i="1"/>
  <c r="U224" i="1"/>
  <c r="T224" i="1"/>
  <c r="S224" i="1"/>
  <c r="R224" i="1"/>
  <c r="Q224" i="1"/>
  <c r="P224" i="1"/>
  <c r="O224" i="1"/>
  <c r="N224" i="1"/>
  <c r="M224" i="1"/>
  <c r="K224" i="1"/>
  <c r="I224" i="1" s="1"/>
  <c r="J224" i="1"/>
  <c r="H224" i="1"/>
  <c r="G224" i="1"/>
  <c r="F224" i="1"/>
  <c r="E224" i="1"/>
  <c r="D224" i="1"/>
  <c r="C224" i="1"/>
  <c r="B224" i="1"/>
  <c r="A224" i="1"/>
  <c r="AA223" i="1"/>
  <c r="Z223" i="1"/>
  <c r="Y223" i="1"/>
  <c r="X223" i="1"/>
  <c r="W223" i="1"/>
  <c r="V223" i="1"/>
  <c r="U223" i="1"/>
  <c r="T223" i="1"/>
  <c r="S223" i="1"/>
  <c r="R223" i="1"/>
  <c r="Q223" i="1"/>
  <c r="P223" i="1"/>
  <c r="O223" i="1"/>
  <c r="N223" i="1"/>
  <c r="M223" i="1"/>
  <c r="K223" i="1"/>
  <c r="J223" i="1"/>
  <c r="I223" i="1"/>
  <c r="H223" i="1"/>
  <c r="G223" i="1"/>
  <c r="F223" i="1"/>
  <c r="E223" i="1"/>
  <c r="D223" i="1"/>
  <c r="C223" i="1"/>
  <c r="B223" i="1"/>
  <c r="A223" i="1"/>
  <c r="AA222" i="1"/>
  <c r="Z222" i="1"/>
  <c r="Y222" i="1"/>
  <c r="X222" i="1"/>
  <c r="W222" i="1"/>
  <c r="V222" i="1"/>
  <c r="U222" i="1"/>
  <c r="T222" i="1"/>
  <c r="S222" i="1"/>
  <c r="R222" i="1"/>
  <c r="Q222" i="1"/>
  <c r="P222" i="1"/>
  <c r="O222" i="1"/>
  <c r="N222" i="1"/>
  <c r="M222" i="1"/>
  <c r="K222" i="1"/>
  <c r="I222" i="1" s="1"/>
  <c r="J222" i="1"/>
  <c r="H222" i="1"/>
  <c r="G222" i="1"/>
  <c r="F222" i="1"/>
  <c r="E222" i="1"/>
  <c r="D222" i="1"/>
  <c r="C222" i="1"/>
  <c r="B222" i="1"/>
  <c r="A222" i="1"/>
  <c r="AA221" i="1"/>
  <c r="Z221" i="1"/>
  <c r="Y221" i="1"/>
  <c r="X221" i="1"/>
  <c r="W221" i="1"/>
  <c r="V221" i="1"/>
  <c r="U221" i="1"/>
  <c r="T221" i="1"/>
  <c r="S221" i="1"/>
  <c r="R221" i="1"/>
  <c r="Q221" i="1"/>
  <c r="P221" i="1"/>
  <c r="O221" i="1"/>
  <c r="N221" i="1"/>
  <c r="M221" i="1"/>
  <c r="K221" i="1"/>
  <c r="J221" i="1"/>
  <c r="I221" i="1"/>
  <c r="H221" i="1"/>
  <c r="G221" i="1"/>
  <c r="F221" i="1"/>
  <c r="E221" i="1"/>
  <c r="D221" i="1"/>
  <c r="C221" i="1"/>
  <c r="B221" i="1"/>
  <c r="A221" i="1"/>
  <c r="AA220" i="1"/>
  <c r="Z220" i="1"/>
  <c r="Y220" i="1"/>
  <c r="X220" i="1"/>
  <c r="W220" i="1"/>
  <c r="V220" i="1"/>
  <c r="U220" i="1"/>
  <c r="T220" i="1"/>
  <c r="S220" i="1"/>
  <c r="R220" i="1"/>
  <c r="Q220" i="1"/>
  <c r="P220" i="1"/>
  <c r="O220" i="1"/>
  <c r="N220" i="1"/>
  <c r="M220" i="1"/>
  <c r="K220" i="1"/>
  <c r="I220" i="1" s="1"/>
  <c r="J220" i="1"/>
  <c r="H220" i="1"/>
  <c r="G220" i="1"/>
  <c r="F220" i="1"/>
  <c r="E220" i="1"/>
  <c r="D220" i="1"/>
  <c r="C220" i="1"/>
  <c r="B220" i="1"/>
  <c r="A220" i="1"/>
  <c r="AA219" i="1"/>
  <c r="Z219" i="1"/>
  <c r="Y219" i="1"/>
  <c r="X219" i="1"/>
  <c r="W219" i="1"/>
  <c r="V219" i="1"/>
  <c r="U219" i="1"/>
  <c r="T219" i="1"/>
  <c r="S219" i="1"/>
  <c r="R219" i="1"/>
  <c r="Q219" i="1"/>
  <c r="P219" i="1"/>
  <c r="O219" i="1"/>
  <c r="N219" i="1"/>
  <c r="M219" i="1"/>
  <c r="K219" i="1"/>
  <c r="J219" i="1"/>
  <c r="H219" i="1"/>
  <c r="G219" i="1"/>
  <c r="F219" i="1"/>
  <c r="E219" i="1"/>
  <c r="D219" i="1"/>
  <c r="C219" i="1"/>
  <c r="B219" i="1"/>
  <c r="A219" i="1"/>
  <c r="AA218" i="1"/>
  <c r="Z218" i="1"/>
  <c r="Y218" i="1"/>
  <c r="X218" i="1"/>
  <c r="W218" i="1"/>
  <c r="V218" i="1"/>
  <c r="U218" i="1"/>
  <c r="T218" i="1"/>
  <c r="S218" i="1"/>
  <c r="R218" i="1"/>
  <c r="Q218" i="1"/>
  <c r="P218" i="1"/>
  <c r="O218" i="1"/>
  <c r="N218" i="1"/>
  <c r="M218" i="1"/>
  <c r="K218" i="1"/>
  <c r="I218" i="1" s="1"/>
  <c r="J218" i="1"/>
  <c r="H218" i="1"/>
  <c r="G218" i="1"/>
  <c r="F218" i="1"/>
  <c r="E218" i="1"/>
  <c r="D218" i="1"/>
  <c r="C218" i="1"/>
  <c r="B218" i="1"/>
  <c r="A218" i="1"/>
  <c r="AA217" i="1"/>
  <c r="Z217" i="1"/>
  <c r="Y217" i="1"/>
  <c r="X217" i="1"/>
  <c r="W217" i="1"/>
  <c r="V217" i="1"/>
  <c r="U217" i="1"/>
  <c r="T217" i="1"/>
  <c r="S217" i="1"/>
  <c r="R217" i="1"/>
  <c r="Q217" i="1"/>
  <c r="P217" i="1"/>
  <c r="O217" i="1"/>
  <c r="N217" i="1"/>
  <c r="M217" i="1"/>
  <c r="K217" i="1"/>
  <c r="I217" i="1" s="1"/>
  <c r="J217" i="1"/>
  <c r="H217" i="1"/>
  <c r="G217" i="1"/>
  <c r="F217" i="1"/>
  <c r="E217" i="1"/>
  <c r="D217" i="1"/>
  <c r="C217" i="1"/>
  <c r="B217" i="1"/>
  <c r="A217" i="1"/>
  <c r="AA216" i="1"/>
  <c r="Z216" i="1"/>
  <c r="Y216" i="1"/>
  <c r="X216" i="1"/>
  <c r="W216" i="1"/>
  <c r="V216" i="1"/>
  <c r="U216" i="1"/>
  <c r="T216" i="1"/>
  <c r="S216" i="1"/>
  <c r="R216" i="1"/>
  <c r="Q216" i="1"/>
  <c r="P216" i="1"/>
  <c r="O216" i="1"/>
  <c r="N216" i="1"/>
  <c r="M216" i="1"/>
  <c r="K216" i="1"/>
  <c r="J216" i="1"/>
  <c r="H216" i="1"/>
  <c r="G216" i="1"/>
  <c r="F216" i="1"/>
  <c r="E216" i="1"/>
  <c r="D216" i="1"/>
  <c r="C216" i="1"/>
  <c r="B216" i="1"/>
  <c r="A216" i="1"/>
  <c r="AA215" i="1"/>
  <c r="Z215" i="1"/>
  <c r="Y215" i="1"/>
  <c r="X215" i="1"/>
  <c r="W215" i="1"/>
  <c r="V215" i="1"/>
  <c r="U215" i="1"/>
  <c r="T215" i="1"/>
  <c r="S215" i="1"/>
  <c r="R215" i="1"/>
  <c r="Q215" i="1"/>
  <c r="P215" i="1"/>
  <c r="O215" i="1"/>
  <c r="N215" i="1"/>
  <c r="M215" i="1"/>
  <c r="K215" i="1"/>
  <c r="I215" i="1" s="1"/>
  <c r="J215" i="1"/>
  <c r="H215" i="1"/>
  <c r="G215" i="1"/>
  <c r="F215" i="1"/>
  <c r="E215" i="1"/>
  <c r="D215" i="1"/>
  <c r="C215" i="1"/>
  <c r="B215" i="1"/>
  <c r="A215" i="1"/>
  <c r="AA214" i="1"/>
  <c r="Z214" i="1"/>
  <c r="Y214" i="1"/>
  <c r="X214" i="1"/>
  <c r="W214" i="1"/>
  <c r="V214" i="1"/>
  <c r="U214" i="1"/>
  <c r="T214" i="1"/>
  <c r="S214" i="1"/>
  <c r="R214" i="1"/>
  <c r="Q214" i="1"/>
  <c r="P214" i="1"/>
  <c r="O214" i="1"/>
  <c r="N214" i="1"/>
  <c r="M214" i="1"/>
  <c r="K214" i="1"/>
  <c r="I214" i="1" s="1"/>
  <c r="J214" i="1"/>
  <c r="H214" i="1"/>
  <c r="G214" i="1"/>
  <c r="F214" i="1"/>
  <c r="E214" i="1"/>
  <c r="D214" i="1"/>
  <c r="C214" i="1"/>
  <c r="B214" i="1"/>
  <c r="A214" i="1"/>
  <c r="AA213" i="1"/>
  <c r="Z213" i="1"/>
  <c r="Y213" i="1"/>
  <c r="X213" i="1"/>
  <c r="W213" i="1"/>
  <c r="V213" i="1"/>
  <c r="U213" i="1"/>
  <c r="T213" i="1"/>
  <c r="S213" i="1"/>
  <c r="R213" i="1"/>
  <c r="Q213" i="1"/>
  <c r="P213" i="1"/>
  <c r="O213" i="1"/>
  <c r="N213" i="1"/>
  <c r="M213" i="1"/>
  <c r="K213" i="1"/>
  <c r="I213" i="1" s="1"/>
  <c r="J213" i="1"/>
  <c r="H213" i="1"/>
  <c r="G213" i="1"/>
  <c r="F213" i="1"/>
  <c r="E213" i="1"/>
  <c r="D213" i="1"/>
  <c r="C213" i="1"/>
  <c r="B213" i="1"/>
  <c r="A213" i="1"/>
  <c r="AA212" i="1"/>
  <c r="Z212" i="1"/>
  <c r="Y212" i="1"/>
  <c r="X212" i="1"/>
  <c r="W212" i="1"/>
  <c r="V212" i="1"/>
  <c r="U212" i="1"/>
  <c r="T212" i="1"/>
  <c r="S212" i="1"/>
  <c r="R212" i="1"/>
  <c r="Q212" i="1"/>
  <c r="P212" i="1"/>
  <c r="O212" i="1"/>
  <c r="N212" i="1"/>
  <c r="M212" i="1"/>
  <c r="K212" i="1"/>
  <c r="J212" i="1"/>
  <c r="I212" i="1"/>
  <c r="H212" i="1"/>
  <c r="G212" i="1"/>
  <c r="F212" i="1"/>
  <c r="E212" i="1"/>
  <c r="D212" i="1"/>
  <c r="C212" i="1"/>
  <c r="B212" i="1"/>
  <c r="A212" i="1"/>
  <c r="AA211" i="1"/>
  <c r="Z211" i="1"/>
  <c r="Y211" i="1"/>
  <c r="X211" i="1"/>
  <c r="W211" i="1"/>
  <c r="V211" i="1"/>
  <c r="U211" i="1"/>
  <c r="T211" i="1"/>
  <c r="S211" i="1"/>
  <c r="R211" i="1"/>
  <c r="Q211" i="1"/>
  <c r="P211" i="1"/>
  <c r="O211" i="1"/>
  <c r="N211" i="1"/>
  <c r="M211" i="1"/>
  <c r="K211" i="1"/>
  <c r="I211" i="1" s="1"/>
  <c r="J211" i="1"/>
  <c r="H211" i="1"/>
  <c r="G211" i="1"/>
  <c r="F211" i="1"/>
  <c r="E211" i="1"/>
  <c r="D211" i="1"/>
  <c r="C211" i="1"/>
  <c r="B211" i="1"/>
  <c r="A211" i="1"/>
  <c r="AA210" i="1"/>
  <c r="Z210" i="1"/>
  <c r="Y210" i="1"/>
  <c r="X210" i="1"/>
  <c r="W210" i="1"/>
  <c r="V210" i="1"/>
  <c r="U210" i="1"/>
  <c r="T210" i="1"/>
  <c r="S210" i="1"/>
  <c r="R210" i="1"/>
  <c r="Q210" i="1"/>
  <c r="P210" i="1"/>
  <c r="O210" i="1"/>
  <c r="M210" i="1"/>
  <c r="K210" i="1"/>
  <c r="J210" i="1"/>
  <c r="I210" i="1"/>
  <c r="H210" i="1"/>
  <c r="G210" i="1"/>
  <c r="F210" i="1"/>
  <c r="E210" i="1"/>
  <c r="D210" i="1"/>
  <c r="C210" i="1"/>
  <c r="B210" i="1"/>
  <c r="A210" i="1"/>
  <c r="AA209" i="1"/>
  <c r="Z209" i="1"/>
  <c r="Y209" i="1"/>
  <c r="X209" i="1"/>
  <c r="W209" i="1"/>
  <c r="V209" i="1"/>
  <c r="U209" i="1"/>
  <c r="T209" i="1"/>
  <c r="S209" i="1"/>
  <c r="R209" i="1"/>
  <c r="Q209" i="1"/>
  <c r="P209" i="1"/>
  <c r="O209" i="1"/>
  <c r="N209" i="1"/>
  <c r="M209" i="1"/>
  <c r="K209" i="1"/>
  <c r="I209" i="1" s="1"/>
  <c r="J209" i="1"/>
  <c r="H209" i="1"/>
  <c r="G209" i="1"/>
  <c r="F209" i="1"/>
  <c r="E209" i="1"/>
  <c r="D209" i="1"/>
  <c r="C209" i="1"/>
  <c r="B209" i="1"/>
  <c r="A209" i="1"/>
  <c r="AA208" i="1"/>
  <c r="Z208" i="1"/>
  <c r="Y208" i="1"/>
  <c r="X208" i="1"/>
  <c r="W208" i="1"/>
  <c r="V208" i="1"/>
  <c r="U208" i="1"/>
  <c r="T208" i="1"/>
  <c r="S208" i="1"/>
  <c r="R208" i="1"/>
  <c r="Q208" i="1"/>
  <c r="P208" i="1"/>
  <c r="O208" i="1"/>
  <c r="N208" i="1"/>
  <c r="M208" i="1"/>
  <c r="K208" i="1"/>
  <c r="I208" i="1" s="1"/>
  <c r="J208" i="1"/>
  <c r="H208" i="1"/>
  <c r="G208" i="1"/>
  <c r="F208" i="1"/>
  <c r="E208" i="1"/>
  <c r="D208" i="1"/>
  <c r="C208" i="1"/>
  <c r="B208" i="1"/>
  <c r="A208" i="1"/>
  <c r="AA207" i="1"/>
  <c r="Z207" i="1"/>
  <c r="Y207" i="1"/>
  <c r="X207" i="1"/>
  <c r="W207" i="1"/>
  <c r="V207" i="1"/>
  <c r="U207" i="1"/>
  <c r="T207" i="1"/>
  <c r="S207" i="1"/>
  <c r="R207" i="1"/>
  <c r="Q207" i="1"/>
  <c r="P207" i="1"/>
  <c r="O207" i="1"/>
  <c r="N207" i="1"/>
  <c r="M207" i="1"/>
  <c r="K207" i="1"/>
  <c r="I207" i="1" s="1"/>
  <c r="J207" i="1"/>
  <c r="H207" i="1"/>
  <c r="G207" i="1"/>
  <c r="F207" i="1"/>
  <c r="E207" i="1"/>
  <c r="D207" i="1"/>
  <c r="C207" i="1"/>
  <c r="B207" i="1"/>
  <c r="A207" i="1"/>
  <c r="AA206" i="1"/>
  <c r="Z206" i="1"/>
  <c r="Y206" i="1"/>
  <c r="X206" i="1"/>
  <c r="W206" i="1"/>
  <c r="V206" i="1"/>
  <c r="U206" i="1"/>
  <c r="T206" i="1"/>
  <c r="S206" i="1"/>
  <c r="R206" i="1"/>
  <c r="Q206" i="1"/>
  <c r="P206" i="1"/>
  <c r="O206" i="1"/>
  <c r="M206" i="1"/>
  <c r="K206" i="1"/>
  <c r="I206" i="1" s="1"/>
  <c r="J206" i="1"/>
  <c r="H206" i="1"/>
  <c r="G206" i="1"/>
  <c r="F206" i="1"/>
  <c r="E206" i="1"/>
  <c r="D206" i="1"/>
  <c r="C206" i="1"/>
  <c r="B206" i="1"/>
  <c r="A206" i="1"/>
  <c r="AA205" i="1"/>
  <c r="Z205" i="1"/>
  <c r="Y205" i="1"/>
  <c r="X205" i="1"/>
  <c r="W205" i="1"/>
  <c r="V205" i="1"/>
  <c r="U205" i="1"/>
  <c r="T205" i="1"/>
  <c r="S205" i="1"/>
  <c r="R205" i="1"/>
  <c r="Q205" i="1"/>
  <c r="P205" i="1"/>
  <c r="O205" i="1"/>
  <c r="N205" i="1"/>
  <c r="M205" i="1"/>
  <c r="K205" i="1"/>
  <c r="J205" i="1"/>
  <c r="I205" i="1"/>
  <c r="H205" i="1"/>
  <c r="G205" i="1"/>
  <c r="F205" i="1"/>
  <c r="E205" i="1"/>
  <c r="D205" i="1"/>
  <c r="C205" i="1"/>
  <c r="B205" i="1"/>
  <c r="A205" i="1"/>
  <c r="AA204" i="1"/>
  <c r="Z204" i="1"/>
  <c r="Y204" i="1"/>
  <c r="X204" i="1"/>
  <c r="W204" i="1"/>
  <c r="V204" i="1"/>
  <c r="U204" i="1"/>
  <c r="T204" i="1"/>
  <c r="S204" i="1"/>
  <c r="R204" i="1"/>
  <c r="Q204" i="1"/>
  <c r="P204" i="1"/>
  <c r="O204" i="1"/>
  <c r="N204" i="1"/>
  <c r="M204" i="1"/>
  <c r="K204" i="1"/>
  <c r="I204" i="1" s="1"/>
  <c r="J204" i="1"/>
  <c r="H204" i="1"/>
  <c r="G204" i="1"/>
  <c r="F204" i="1"/>
  <c r="E204" i="1"/>
  <c r="D204" i="1"/>
  <c r="C204" i="1"/>
  <c r="B204" i="1"/>
  <c r="A204" i="1"/>
  <c r="AA203" i="1"/>
  <c r="Z203" i="1"/>
  <c r="Y203" i="1"/>
  <c r="X203" i="1"/>
  <c r="W203" i="1"/>
  <c r="V203" i="1"/>
  <c r="U203" i="1"/>
  <c r="T203" i="1"/>
  <c r="S203" i="1"/>
  <c r="R203" i="1"/>
  <c r="Q203" i="1"/>
  <c r="P203" i="1"/>
  <c r="O203" i="1"/>
  <c r="N203" i="1"/>
  <c r="M203" i="1"/>
  <c r="K203" i="1"/>
  <c r="J203" i="1"/>
  <c r="I203" i="1"/>
  <c r="H203" i="1"/>
  <c r="G203" i="1"/>
  <c r="F203" i="1"/>
  <c r="E203" i="1"/>
  <c r="D203" i="1"/>
  <c r="C203" i="1"/>
  <c r="B203" i="1"/>
  <c r="A203" i="1"/>
  <c r="AA202" i="1"/>
  <c r="Z202" i="1"/>
  <c r="Y202" i="1"/>
  <c r="X202" i="1"/>
  <c r="W202" i="1"/>
  <c r="V202" i="1"/>
  <c r="U202" i="1"/>
  <c r="T202" i="1"/>
  <c r="S202" i="1"/>
  <c r="R202" i="1"/>
  <c r="Q202" i="1"/>
  <c r="P202" i="1"/>
  <c r="O202" i="1"/>
  <c r="N202" i="1"/>
  <c r="M202" i="1"/>
  <c r="K202" i="1"/>
  <c r="I202" i="1" s="1"/>
  <c r="J202" i="1"/>
  <c r="H202" i="1"/>
  <c r="G202" i="1"/>
  <c r="F202" i="1"/>
  <c r="E202" i="1"/>
  <c r="D202" i="1"/>
  <c r="C202" i="1"/>
  <c r="B202" i="1"/>
  <c r="A202" i="1"/>
  <c r="AA201" i="1"/>
  <c r="Z201" i="1"/>
  <c r="Y201" i="1"/>
  <c r="X201" i="1"/>
  <c r="W201" i="1"/>
  <c r="V201" i="1"/>
  <c r="U201" i="1"/>
  <c r="T201" i="1"/>
  <c r="S201" i="1"/>
  <c r="R201" i="1"/>
  <c r="Q201" i="1"/>
  <c r="P201" i="1"/>
  <c r="O201" i="1"/>
  <c r="N201" i="1"/>
  <c r="M201" i="1"/>
  <c r="K201" i="1"/>
  <c r="J201" i="1"/>
  <c r="I201" i="1"/>
  <c r="H201" i="1"/>
  <c r="G201" i="1"/>
  <c r="F201" i="1"/>
  <c r="E201" i="1"/>
  <c r="D201" i="1"/>
  <c r="C201" i="1"/>
  <c r="B201" i="1"/>
  <c r="A201" i="1"/>
  <c r="AA200" i="1"/>
  <c r="Z200" i="1"/>
  <c r="Y200" i="1"/>
  <c r="X200" i="1"/>
  <c r="W200" i="1"/>
  <c r="V200" i="1"/>
  <c r="U200" i="1"/>
  <c r="T200" i="1"/>
  <c r="S200" i="1"/>
  <c r="R200" i="1"/>
  <c r="Q200" i="1"/>
  <c r="P200" i="1"/>
  <c r="O200" i="1"/>
  <c r="N200" i="1"/>
  <c r="M200" i="1"/>
  <c r="K200" i="1"/>
  <c r="I200" i="1" s="1"/>
  <c r="J200" i="1"/>
  <c r="H200" i="1"/>
  <c r="G200" i="1"/>
  <c r="F200" i="1"/>
  <c r="E200" i="1"/>
  <c r="D200" i="1"/>
  <c r="C200" i="1"/>
  <c r="B200" i="1"/>
  <c r="A200" i="1"/>
  <c r="AA199" i="1"/>
  <c r="Z199" i="1"/>
  <c r="Y199" i="1"/>
  <c r="X199" i="1"/>
  <c r="W199" i="1"/>
  <c r="V199" i="1"/>
  <c r="U199" i="1"/>
  <c r="T199" i="1"/>
  <c r="S199" i="1"/>
  <c r="R199" i="1"/>
  <c r="Q199" i="1"/>
  <c r="P199" i="1"/>
  <c r="O199" i="1"/>
  <c r="N199" i="1"/>
  <c r="M199" i="1"/>
  <c r="K199" i="1"/>
  <c r="J199" i="1"/>
  <c r="I199" i="1"/>
  <c r="H199" i="1"/>
  <c r="G199" i="1"/>
  <c r="F199" i="1"/>
  <c r="E199" i="1"/>
  <c r="D199" i="1"/>
  <c r="C199" i="1"/>
  <c r="B199" i="1"/>
  <c r="A199" i="1"/>
  <c r="AA198" i="1"/>
  <c r="Z198" i="1"/>
  <c r="Y198" i="1"/>
  <c r="X198" i="1"/>
  <c r="W198" i="1"/>
  <c r="V198" i="1"/>
  <c r="U198" i="1"/>
  <c r="T198" i="1"/>
  <c r="S198" i="1"/>
  <c r="R198" i="1"/>
  <c r="Q198" i="1"/>
  <c r="P198" i="1"/>
  <c r="O198" i="1"/>
  <c r="N198" i="1"/>
  <c r="M198" i="1"/>
  <c r="K198" i="1"/>
  <c r="I198" i="1" s="1"/>
  <c r="J198" i="1"/>
  <c r="H198" i="1"/>
  <c r="G198" i="1"/>
  <c r="F198" i="1"/>
  <c r="E198" i="1"/>
  <c r="D198" i="1"/>
  <c r="C198" i="1"/>
  <c r="B198" i="1"/>
  <c r="A198" i="1"/>
  <c r="AA197" i="1"/>
  <c r="Z197" i="1"/>
  <c r="Y197" i="1"/>
  <c r="X197" i="1"/>
  <c r="W197" i="1"/>
  <c r="V197" i="1"/>
  <c r="U197" i="1"/>
  <c r="T197" i="1"/>
  <c r="S197" i="1"/>
  <c r="R197" i="1"/>
  <c r="Q197" i="1"/>
  <c r="P197" i="1"/>
  <c r="O197" i="1"/>
  <c r="N197" i="1"/>
  <c r="M197" i="1"/>
  <c r="K197" i="1"/>
  <c r="J197" i="1"/>
  <c r="I197" i="1"/>
  <c r="H197" i="1"/>
  <c r="G197" i="1"/>
  <c r="F197" i="1"/>
  <c r="E197" i="1"/>
  <c r="D197" i="1"/>
  <c r="C197" i="1"/>
  <c r="B197" i="1"/>
  <c r="A197" i="1"/>
  <c r="AA196" i="1"/>
  <c r="Z196" i="1"/>
  <c r="Y196" i="1"/>
  <c r="X196" i="1"/>
  <c r="W196" i="1"/>
  <c r="V196" i="1"/>
  <c r="U196" i="1"/>
  <c r="T196" i="1"/>
  <c r="S196" i="1"/>
  <c r="R196" i="1"/>
  <c r="Q196" i="1"/>
  <c r="P196" i="1"/>
  <c r="O196" i="1"/>
  <c r="N196" i="1"/>
  <c r="M196" i="1"/>
  <c r="K196" i="1"/>
  <c r="I196" i="1" s="1"/>
  <c r="J196" i="1"/>
  <c r="H196" i="1"/>
  <c r="G196" i="1"/>
  <c r="F196" i="1"/>
  <c r="E196" i="1"/>
  <c r="D196" i="1"/>
  <c r="C196" i="1"/>
  <c r="B196" i="1"/>
  <c r="A196" i="1"/>
  <c r="AA195" i="1"/>
  <c r="Z195" i="1"/>
  <c r="Y195" i="1"/>
  <c r="X195" i="1"/>
  <c r="W195" i="1"/>
  <c r="V195" i="1"/>
  <c r="U195" i="1"/>
  <c r="T195" i="1"/>
  <c r="S195" i="1"/>
  <c r="R195" i="1"/>
  <c r="Q195" i="1"/>
  <c r="P195" i="1"/>
  <c r="O195" i="1"/>
  <c r="N195" i="1"/>
  <c r="M195" i="1"/>
  <c r="K195" i="1"/>
  <c r="J195" i="1"/>
  <c r="I195" i="1"/>
  <c r="H195" i="1"/>
  <c r="G195" i="1"/>
  <c r="F195" i="1"/>
  <c r="E195" i="1"/>
  <c r="D195" i="1"/>
  <c r="C195" i="1"/>
  <c r="B195" i="1"/>
  <c r="A195" i="1"/>
  <c r="AA194" i="1"/>
  <c r="Z194" i="1"/>
  <c r="Y194" i="1"/>
  <c r="X194" i="1"/>
  <c r="W194" i="1"/>
  <c r="V194" i="1"/>
  <c r="U194" i="1"/>
  <c r="T194" i="1"/>
  <c r="S194" i="1"/>
  <c r="R194" i="1"/>
  <c r="Q194" i="1"/>
  <c r="P194" i="1"/>
  <c r="O194" i="1"/>
  <c r="N194" i="1"/>
  <c r="M194" i="1"/>
  <c r="K194" i="1"/>
  <c r="I194" i="1" s="1"/>
  <c r="J194" i="1"/>
  <c r="H194" i="1"/>
  <c r="G194" i="1"/>
  <c r="F194" i="1"/>
  <c r="E194" i="1"/>
  <c r="D194" i="1"/>
  <c r="C194" i="1"/>
  <c r="B194" i="1"/>
  <c r="A194" i="1"/>
  <c r="AA193" i="1"/>
  <c r="Z193" i="1"/>
  <c r="Y193" i="1"/>
  <c r="X193" i="1"/>
  <c r="W193" i="1"/>
  <c r="V193" i="1"/>
  <c r="U193" i="1"/>
  <c r="T193" i="1"/>
  <c r="S193" i="1"/>
  <c r="R193" i="1"/>
  <c r="Q193" i="1"/>
  <c r="P193" i="1"/>
  <c r="O193" i="1"/>
  <c r="N193" i="1"/>
  <c r="M193" i="1"/>
  <c r="K193" i="1"/>
  <c r="J193" i="1"/>
  <c r="I193" i="1"/>
  <c r="H193" i="1"/>
  <c r="G193" i="1"/>
  <c r="F193" i="1"/>
  <c r="E193" i="1"/>
  <c r="D193" i="1"/>
  <c r="C193" i="1"/>
  <c r="B193" i="1"/>
  <c r="A193" i="1"/>
  <c r="AA192" i="1"/>
  <c r="Z192" i="1"/>
  <c r="Y192" i="1"/>
  <c r="X192" i="1"/>
  <c r="W192" i="1"/>
  <c r="V192" i="1"/>
  <c r="U192" i="1"/>
  <c r="T192" i="1"/>
  <c r="S192" i="1"/>
  <c r="R192" i="1"/>
  <c r="Q192" i="1"/>
  <c r="P192" i="1"/>
  <c r="O192" i="1"/>
  <c r="N192" i="1"/>
  <c r="M192" i="1"/>
  <c r="K192" i="1"/>
  <c r="I192" i="1" s="1"/>
  <c r="J192" i="1"/>
  <c r="H192" i="1"/>
  <c r="G192" i="1"/>
  <c r="F192" i="1"/>
  <c r="E192" i="1"/>
  <c r="D192" i="1"/>
  <c r="C192" i="1"/>
  <c r="B192" i="1"/>
  <c r="A192" i="1"/>
  <c r="AA191" i="1"/>
  <c r="Z191" i="1"/>
  <c r="Y191" i="1"/>
  <c r="X191" i="1"/>
  <c r="W191" i="1"/>
  <c r="V191" i="1"/>
  <c r="U191" i="1"/>
  <c r="T191" i="1"/>
  <c r="S191" i="1"/>
  <c r="R191" i="1"/>
  <c r="Q191" i="1"/>
  <c r="P191" i="1"/>
  <c r="O191" i="1"/>
  <c r="N191" i="1"/>
  <c r="M191" i="1"/>
  <c r="K191" i="1"/>
  <c r="J191" i="1"/>
  <c r="I191" i="1"/>
  <c r="H191" i="1"/>
  <c r="G191" i="1"/>
  <c r="F191" i="1"/>
  <c r="E191" i="1"/>
  <c r="D191" i="1"/>
  <c r="C191" i="1"/>
  <c r="B191" i="1"/>
  <c r="A191" i="1"/>
  <c r="AA190" i="1"/>
  <c r="Z190" i="1"/>
  <c r="Y190" i="1"/>
  <c r="X190" i="1"/>
  <c r="W190" i="1"/>
  <c r="V190" i="1"/>
  <c r="U190" i="1"/>
  <c r="T190" i="1"/>
  <c r="S190" i="1"/>
  <c r="R190" i="1"/>
  <c r="Q190" i="1"/>
  <c r="P190" i="1"/>
  <c r="O190" i="1"/>
  <c r="N190" i="1"/>
  <c r="M190" i="1"/>
  <c r="K190" i="1"/>
  <c r="I190" i="1" s="1"/>
  <c r="J190" i="1"/>
  <c r="H190" i="1"/>
  <c r="G190" i="1"/>
  <c r="F190" i="1"/>
  <c r="E190" i="1"/>
  <c r="D190" i="1"/>
  <c r="C190" i="1"/>
  <c r="B190" i="1"/>
  <c r="A190" i="1"/>
  <c r="AA189" i="1"/>
  <c r="Z189" i="1"/>
  <c r="Y189" i="1"/>
  <c r="X189" i="1"/>
  <c r="W189" i="1"/>
  <c r="V189" i="1"/>
  <c r="U189" i="1"/>
  <c r="T189" i="1"/>
  <c r="S189" i="1"/>
  <c r="R189" i="1"/>
  <c r="Q189" i="1"/>
  <c r="P189" i="1"/>
  <c r="O189" i="1"/>
  <c r="N189" i="1"/>
  <c r="M189" i="1"/>
  <c r="K189" i="1"/>
  <c r="J189" i="1"/>
  <c r="I189" i="1"/>
  <c r="H189" i="1"/>
  <c r="G189" i="1"/>
  <c r="F189" i="1"/>
  <c r="E189" i="1"/>
  <c r="D189" i="1"/>
  <c r="C189" i="1"/>
  <c r="B189" i="1"/>
  <c r="A189" i="1"/>
  <c r="AA188" i="1"/>
  <c r="Z188" i="1"/>
  <c r="Y188" i="1"/>
  <c r="X188" i="1"/>
  <c r="W188" i="1"/>
  <c r="V188" i="1"/>
  <c r="U188" i="1"/>
  <c r="T188" i="1"/>
  <c r="S188" i="1"/>
  <c r="R188" i="1"/>
  <c r="Q188" i="1"/>
  <c r="P188" i="1"/>
  <c r="O188" i="1"/>
  <c r="N188" i="1"/>
  <c r="M188" i="1"/>
  <c r="K188" i="1"/>
  <c r="I188" i="1" s="1"/>
  <c r="J188" i="1"/>
  <c r="H188" i="1"/>
  <c r="G188" i="1"/>
  <c r="F188" i="1"/>
  <c r="E188" i="1"/>
  <c r="D188" i="1"/>
  <c r="C188" i="1"/>
  <c r="B188" i="1"/>
  <c r="A188" i="1"/>
  <c r="AA187" i="1"/>
  <c r="Z187" i="1"/>
  <c r="Y187" i="1"/>
  <c r="X187" i="1"/>
  <c r="W187" i="1"/>
  <c r="V187" i="1"/>
  <c r="U187" i="1"/>
  <c r="T187" i="1"/>
  <c r="S187" i="1"/>
  <c r="R187" i="1"/>
  <c r="Q187" i="1"/>
  <c r="P187" i="1"/>
  <c r="O187" i="1"/>
  <c r="N187" i="1"/>
  <c r="M187" i="1"/>
  <c r="K187" i="1"/>
  <c r="J187" i="1"/>
  <c r="I187" i="1"/>
  <c r="H187" i="1"/>
  <c r="G187" i="1"/>
  <c r="F187" i="1"/>
  <c r="E187" i="1"/>
  <c r="D187" i="1"/>
  <c r="C187" i="1"/>
  <c r="B187" i="1"/>
  <c r="A187" i="1"/>
  <c r="AA186" i="1"/>
  <c r="Z186" i="1"/>
  <c r="Y186" i="1"/>
  <c r="X186" i="1"/>
  <c r="W186" i="1"/>
  <c r="V186" i="1"/>
  <c r="U186" i="1"/>
  <c r="T186" i="1"/>
  <c r="S186" i="1"/>
  <c r="R186" i="1"/>
  <c r="Q186" i="1"/>
  <c r="P186" i="1"/>
  <c r="O186" i="1"/>
  <c r="N186" i="1"/>
  <c r="M186" i="1"/>
  <c r="K186" i="1"/>
  <c r="I186" i="1" s="1"/>
  <c r="J186" i="1"/>
  <c r="H186" i="1"/>
  <c r="G186" i="1"/>
  <c r="F186" i="1"/>
  <c r="E186" i="1"/>
  <c r="D186" i="1"/>
  <c r="C186" i="1"/>
  <c r="B186" i="1"/>
  <c r="A186" i="1"/>
  <c r="AA185" i="1"/>
  <c r="Z185" i="1"/>
  <c r="Y185" i="1"/>
  <c r="X185" i="1"/>
  <c r="W185" i="1"/>
  <c r="V185" i="1"/>
  <c r="U185" i="1"/>
  <c r="T185" i="1"/>
  <c r="S185" i="1"/>
  <c r="R185" i="1"/>
  <c r="Q185" i="1"/>
  <c r="P185" i="1"/>
  <c r="O185" i="1"/>
  <c r="N185" i="1"/>
  <c r="M185" i="1"/>
  <c r="K185" i="1"/>
  <c r="J185" i="1"/>
  <c r="I185" i="1"/>
  <c r="H185" i="1"/>
  <c r="G185" i="1"/>
  <c r="F185" i="1"/>
  <c r="E185" i="1"/>
  <c r="D185" i="1"/>
  <c r="C185" i="1"/>
  <c r="B185" i="1"/>
  <c r="A185" i="1"/>
  <c r="AA184" i="1"/>
  <c r="Z184" i="1"/>
  <c r="Y184" i="1"/>
  <c r="X184" i="1"/>
  <c r="W184" i="1"/>
  <c r="V184" i="1"/>
  <c r="U184" i="1"/>
  <c r="T184" i="1"/>
  <c r="S184" i="1"/>
  <c r="R184" i="1"/>
  <c r="Q184" i="1"/>
  <c r="P184" i="1"/>
  <c r="O184" i="1"/>
  <c r="N184" i="1"/>
  <c r="M184" i="1"/>
  <c r="K184" i="1"/>
  <c r="I184" i="1" s="1"/>
  <c r="J184" i="1"/>
  <c r="H184" i="1"/>
  <c r="G184" i="1"/>
  <c r="F184" i="1"/>
  <c r="E184" i="1"/>
  <c r="D184" i="1"/>
  <c r="C184" i="1"/>
  <c r="B184" i="1"/>
  <c r="A184" i="1"/>
  <c r="AA183" i="1"/>
  <c r="Z183" i="1"/>
  <c r="Y183" i="1"/>
  <c r="X183" i="1"/>
  <c r="W183" i="1"/>
  <c r="V183" i="1"/>
  <c r="U183" i="1"/>
  <c r="T183" i="1"/>
  <c r="S183" i="1"/>
  <c r="R183" i="1"/>
  <c r="Q183" i="1"/>
  <c r="P183" i="1"/>
  <c r="O183" i="1"/>
  <c r="N183" i="1"/>
  <c r="M183" i="1"/>
  <c r="K183" i="1"/>
  <c r="J183" i="1"/>
  <c r="I183" i="1"/>
  <c r="H183" i="1"/>
  <c r="G183" i="1"/>
  <c r="F183" i="1"/>
  <c r="E183" i="1"/>
  <c r="D183" i="1"/>
  <c r="C183" i="1"/>
  <c r="B183" i="1"/>
  <c r="A183" i="1"/>
  <c r="AA182" i="1"/>
  <c r="Z182" i="1"/>
  <c r="Y182" i="1"/>
  <c r="X182" i="1"/>
  <c r="W182" i="1"/>
  <c r="V182" i="1"/>
  <c r="U182" i="1"/>
  <c r="T182" i="1"/>
  <c r="S182" i="1"/>
  <c r="R182" i="1"/>
  <c r="Q182" i="1"/>
  <c r="P182" i="1"/>
  <c r="O182" i="1"/>
  <c r="M182" i="1"/>
  <c r="K182" i="1"/>
  <c r="J182" i="1"/>
  <c r="I182" i="1"/>
  <c r="H182" i="1"/>
  <c r="G182" i="1"/>
  <c r="F182" i="1"/>
  <c r="E182" i="1"/>
  <c r="D182" i="1"/>
  <c r="C182" i="1"/>
  <c r="B182" i="1"/>
  <c r="A182" i="1"/>
  <c r="AA181" i="1"/>
  <c r="Z181" i="1"/>
  <c r="Y181" i="1"/>
  <c r="X181" i="1"/>
  <c r="W181" i="1"/>
  <c r="V181" i="1"/>
  <c r="U181" i="1"/>
  <c r="T181" i="1"/>
  <c r="S181" i="1"/>
  <c r="R181" i="1"/>
  <c r="Q181" i="1"/>
  <c r="P181" i="1"/>
  <c r="O181" i="1"/>
  <c r="N181" i="1"/>
  <c r="M181" i="1"/>
  <c r="K181" i="1"/>
  <c r="J181" i="1"/>
  <c r="I181" i="1"/>
  <c r="H181" i="1"/>
  <c r="G181" i="1"/>
  <c r="F181" i="1"/>
  <c r="E181" i="1"/>
  <c r="D181" i="1"/>
  <c r="C181" i="1"/>
  <c r="B181" i="1"/>
  <c r="A181" i="1"/>
  <c r="AA180" i="1"/>
  <c r="Z180" i="1"/>
  <c r="Y180" i="1"/>
  <c r="X180" i="1"/>
  <c r="W180" i="1"/>
  <c r="V180" i="1"/>
  <c r="U180" i="1"/>
  <c r="T180" i="1"/>
  <c r="S180" i="1"/>
  <c r="R180" i="1"/>
  <c r="Q180" i="1"/>
  <c r="P180" i="1"/>
  <c r="O180" i="1"/>
  <c r="N180" i="1"/>
  <c r="M180" i="1"/>
  <c r="K180" i="1"/>
  <c r="I180" i="1" s="1"/>
  <c r="J180" i="1"/>
  <c r="H180" i="1"/>
  <c r="G180" i="1"/>
  <c r="F180" i="1"/>
  <c r="E180" i="1"/>
  <c r="D180" i="1"/>
  <c r="C180" i="1"/>
  <c r="B180" i="1"/>
  <c r="A180" i="1"/>
  <c r="AA179" i="1"/>
  <c r="Z179" i="1"/>
  <c r="Y179" i="1"/>
  <c r="X179" i="1"/>
  <c r="W179" i="1"/>
  <c r="V179" i="1"/>
  <c r="U179" i="1"/>
  <c r="T179" i="1"/>
  <c r="S179" i="1"/>
  <c r="R179" i="1"/>
  <c r="Q179" i="1"/>
  <c r="P179" i="1"/>
  <c r="O179" i="1"/>
  <c r="N179" i="1"/>
  <c r="M179" i="1"/>
  <c r="K179" i="1"/>
  <c r="I179" i="1" s="1"/>
  <c r="J179" i="1"/>
  <c r="H179" i="1"/>
  <c r="G179" i="1"/>
  <c r="F179" i="1"/>
  <c r="E179" i="1"/>
  <c r="D179" i="1"/>
  <c r="C179" i="1"/>
  <c r="B179" i="1"/>
  <c r="A179" i="1"/>
  <c r="AA178" i="1"/>
  <c r="Z178" i="1"/>
  <c r="Y178" i="1"/>
  <c r="X178" i="1"/>
  <c r="W178" i="1"/>
  <c r="V178" i="1"/>
  <c r="U178" i="1"/>
  <c r="T178" i="1"/>
  <c r="S178" i="1"/>
  <c r="R178" i="1"/>
  <c r="Q178" i="1"/>
  <c r="P178" i="1"/>
  <c r="O178" i="1"/>
  <c r="N178" i="1"/>
  <c r="M178" i="1"/>
  <c r="K178" i="1"/>
  <c r="J178" i="1"/>
  <c r="I178" i="1"/>
  <c r="H178" i="1"/>
  <c r="G178" i="1"/>
  <c r="F178" i="1"/>
  <c r="E178" i="1"/>
  <c r="D178" i="1"/>
  <c r="C178" i="1"/>
  <c r="B178" i="1"/>
  <c r="A178" i="1"/>
  <c r="AA177" i="1"/>
  <c r="Z177" i="1"/>
  <c r="Y177" i="1"/>
  <c r="X177" i="1"/>
  <c r="W177" i="1"/>
  <c r="V177" i="1"/>
  <c r="U177" i="1"/>
  <c r="T177" i="1"/>
  <c r="S177" i="1"/>
  <c r="R177" i="1"/>
  <c r="Q177" i="1"/>
  <c r="P177" i="1"/>
  <c r="O177" i="1"/>
  <c r="N177" i="1"/>
  <c r="M177" i="1"/>
  <c r="K177" i="1"/>
  <c r="J177" i="1"/>
  <c r="I177" i="1"/>
  <c r="H177" i="1"/>
  <c r="G177" i="1"/>
  <c r="F177" i="1"/>
  <c r="E177" i="1"/>
  <c r="D177" i="1"/>
  <c r="C177" i="1"/>
  <c r="B177" i="1"/>
  <c r="A177" i="1"/>
  <c r="AA176" i="1"/>
  <c r="Z176" i="1"/>
  <c r="Y176" i="1"/>
  <c r="X176" i="1"/>
  <c r="W176" i="1"/>
  <c r="V176" i="1"/>
  <c r="U176" i="1"/>
  <c r="T176" i="1"/>
  <c r="S176" i="1"/>
  <c r="R176" i="1"/>
  <c r="Q176" i="1"/>
  <c r="P176" i="1"/>
  <c r="O176" i="1"/>
  <c r="N176" i="1"/>
  <c r="M176" i="1"/>
  <c r="K176" i="1"/>
  <c r="I176" i="1" s="1"/>
  <c r="J176" i="1"/>
  <c r="H176" i="1"/>
  <c r="G176" i="1"/>
  <c r="F176" i="1"/>
  <c r="E176" i="1"/>
  <c r="D176" i="1"/>
  <c r="C176" i="1"/>
  <c r="B176" i="1"/>
  <c r="A176" i="1"/>
  <c r="AA175" i="1"/>
  <c r="Z175" i="1"/>
  <c r="Y175" i="1"/>
  <c r="X175" i="1"/>
  <c r="W175" i="1"/>
  <c r="V175" i="1"/>
  <c r="U175" i="1"/>
  <c r="T175" i="1"/>
  <c r="S175" i="1"/>
  <c r="R175" i="1"/>
  <c r="Q175" i="1"/>
  <c r="P175" i="1"/>
  <c r="O175" i="1"/>
  <c r="N175" i="1"/>
  <c r="M175" i="1"/>
  <c r="K175" i="1"/>
  <c r="I175" i="1" s="1"/>
  <c r="J175" i="1"/>
  <c r="H175" i="1"/>
  <c r="G175" i="1"/>
  <c r="F175" i="1"/>
  <c r="E175" i="1"/>
  <c r="D175" i="1"/>
  <c r="C175" i="1"/>
  <c r="B175" i="1"/>
  <c r="A175" i="1"/>
  <c r="AA174" i="1"/>
  <c r="Z174" i="1"/>
  <c r="Y174" i="1"/>
  <c r="X174" i="1"/>
  <c r="W174" i="1"/>
  <c r="V174" i="1"/>
  <c r="U174" i="1"/>
  <c r="T174" i="1"/>
  <c r="S174" i="1"/>
  <c r="R174" i="1"/>
  <c r="Q174" i="1"/>
  <c r="P174" i="1"/>
  <c r="O174" i="1"/>
  <c r="N174" i="1"/>
  <c r="M174" i="1"/>
  <c r="K174" i="1"/>
  <c r="J174" i="1"/>
  <c r="I174" i="1"/>
  <c r="H174" i="1"/>
  <c r="G174" i="1"/>
  <c r="F174" i="1"/>
  <c r="E174" i="1"/>
  <c r="D174" i="1"/>
  <c r="C174" i="1"/>
  <c r="B174" i="1"/>
  <c r="A174" i="1"/>
  <c r="AA173" i="1"/>
  <c r="Z173" i="1"/>
  <c r="Y173" i="1"/>
  <c r="X173" i="1"/>
  <c r="W173" i="1"/>
  <c r="V173" i="1"/>
  <c r="U173" i="1"/>
  <c r="T173" i="1"/>
  <c r="S173" i="1"/>
  <c r="R173" i="1"/>
  <c r="Q173" i="1"/>
  <c r="P173" i="1"/>
  <c r="O173" i="1"/>
  <c r="N173" i="1"/>
  <c r="M173" i="1"/>
  <c r="K173" i="1"/>
  <c r="J173" i="1"/>
  <c r="I173" i="1"/>
  <c r="H173" i="1"/>
  <c r="G173" i="1"/>
  <c r="F173" i="1"/>
  <c r="E173" i="1"/>
  <c r="D173" i="1"/>
  <c r="C173" i="1"/>
  <c r="B173" i="1"/>
  <c r="A173" i="1"/>
  <c r="AA172" i="1"/>
  <c r="Z172" i="1"/>
  <c r="Y172" i="1"/>
  <c r="X172" i="1"/>
  <c r="W172" i="1"/>
  <c r="V172" i="1"/>
  <c r="U172" i="1"/>
  <c r="T172" i="1"/>
  <c r="S172" i="1"/>
  <c r="R172" i="1"/>
  <c r="Q172" i="1"/>
  <c r="P172" i="1"/>
  <c r="O172" i="1"/>
  <c r="N172" i="1"/>
  <c r="M172" i="1"/>
  <c r="K172" i="1"/>
  <c r="I172" i="1" s="1"/>
  <c r="J172" i="1"/>
  <c r="H172" i="1"/>
  <c r="G172" i="1"/>
  <c r="F172" i="1"/>
  <c r="E172" i="1"/>
  <c r="D172" i="1"/>
  <c r="C172" i="1"/>
  <c r="B172" i="1"/>
  <c r="A172" i="1"/>
  <c r="AA171" i="1"/>
  <c r="Z171" i="1"/>
  <c r="Y171" i="1"/>
  <c r="X171" i="1"/>
  <c r="W171" i="1"/>
  <c r="V171" i="1"/>
  <c r="U171" i="1"/>
  <c r="T171" i="1"/>
  <c r="S171" i="1"/>
  <c r="R171" i="1"/>
  <c r="Q171" i="1"/>
  <c r="P171" i="1"/>
  <c r="O171" i="1"/>
  <c r="N171" i="1"/>
  <c r="M171" i="1"/>
  <c r="K171" i="1"/>
  <c r="I171" i="1" s="1"/>
  <c r="J171" i="1"/>
  <c r="H171" i="1"/>
  <c r="G171" i="1"/>
  <c r="F171" i="1"/>
  <c r="E171" i="1"/>
  <c r="D171" i="1"/>
  <c r="C171" i="1"/>
  <c r="B171" i="1"/>
  <c r="A171" i="1"/>
  <c r="AA170" i="1"/>
  <c r="Z170" i="1"/>
  <c r="Y170" i="1"/>
  <c r="X170" i="1"/>
  <c r="W170" i="1"/>
  <c r="V170" i="1"/>
  <c r="U170" i="1"/>
  <c r="T170" i="1"/>
  <c r="S170" i="1"/>
  <c r="R170" i="1"/>
  <c r="Q170" i="1"/>
  <c r="P170" i="1"/>
  <c r="O170" i="1"/>
  <c r="N170" i="1"/>
  <c r="M170" i="1"/>
  <c r="K170" i="1"/>
  <c r="J170" i="1"/>
  <c r="I170" i="1"/>
  <c r="H170" i="1"/>
  <c r="G170" i="1"/>
  <c r="F170" i="1"/>
  <c r="E170" i="1"/>
  <c r="D170" i="1"/>
  <c r="C170" i="1"/>
  <c r="B170" i="1"/>
  <c r="A170" i="1"/>
  <c r="AA169" i="1"/>
  <c r="Z169" i="1"/>
  <c r="Y169" i="1"/>
  <c r="X169" i="1"/>
  <c r="W169" i="1"/>
  <c r="V169" i="1"/>
  <c r="U169" i="1"/>
  <c r="T169" i="1"/>
  <c r="S169" i="1"/>
  <c r="R169" i="1"/>
  <c r="Q169" i="1"/>
  <c r="P169" i="1"/>
  <c r="O169" i="1"/>
  <c r="N169" i="1"/>
  <c r="M169" i="1"/>
  <c r="K169" i="1"/>
  <c r="J169" i="1"/>
  <c r="I169" i="1"/>
  <c r="H169" i="1"/>
  <c r="G169" i="1"/>
  <c r="F169" i="1"/>
  <c r="E169" i="1"/>
  <c r="D169" i="1"/>
  <c r="C169" i="1"/>
  <c r="B169" i="1"/>
  <c r="A169" i="1"/>
  <c r="AA168" i="1"/>
  <c r="Z168" i="1"/>
  <c r="Y168" i="1"/>
  <c r="X168" i="1"/>
  <c r="W168" i="1"/>
  <c r="V168" i="1"/>
  <c r="U168" i="1"/>
  <c r="T168" i="1"/>
  <c r="S168" i="1"/>
  <c r="R168" i="1"/>
  <c r="Q168" i="1"/>
  <c r="P168" i="1"/>
  <c r="O168" i="1"/>
  <c r="N168" i="1"/>
  <c r="M168" i="1"/>
  <c r="K168" i="1"/>
  <c r="I168" i="1" s="1"/>
  <c r="J168" i="1"/>
  <c r="H168" i="1"/>
  <c r="G168" i="1"/>
  <c r="F168" i="1"/>
  <c r="E168" i="1"/>
  <c r="D168" i="1"/>
  <c r="C168" i="1"/>
  <c r="B168" i="1"/>
  <c r="A168" i="1"/>
  <c r="AA167" i="1"/>
  <c r="Z167" i="1"/>
  <c r="Y167" i="1"/>
  <c r="X167" i="1"/>
  <c r="W167" i="1"/>
  <c r="V167" i="1"/>
  <c r="U167" i="1"/>
  <c r="T167" i="1"/>
  <c r="S167" i="1"/>
  <c r="R167" i="1"/>
  <c r="Q167" i="1"/>
  <c r="P167" i="1"/>
  <c r="O167" i="1"/>
  <c r="N167" i="1"/>
  <c r="M167" i="1"/>
  <c r="K167" i="1"/>
  <c r="I167" i="1" s="1"/>
  <c r="J167" i="1"/>
  <c r="H167" i="1"/>
  <c r="G167" i="1"/>
  <c r="F167" i="1"/>
  <c r="E167" i="1"/>
  <c r="D167" i="1"/>
  <c r="C167" i="1"/>
  <c r="B167" i="1"/>
  <c r="A167" i="1"/>
  <c r="AA166" i="1"/>
  <c r="Z166" i="1"/>
  <c r="Y166" i="1"/>
  <c r="X166" i="1"/>
  <c r="W166" i="1"/>
  <c r="V166" i="1"/>
  <c r="U166" i="1"/>
  <c r="T166" i="1"/>
  <c r="S166" i="1"/>
  <c r="R166" i="1"/>
  <c r="Q166" i="1"/>
  <c r="P166" i="1"/>
  <c r="O166" i="1"/>
  <c r="N166" i="1"/>
  <c r="M166" i="1"/>
  <c r="K166" i="1"/>
  <c r="J166" i="1"/>
  <c r="I166" i="1"/>
  <c r="H166" i="1"/>
  <c r="G166" i="1"/>
  <c r="F166" i="1"/>
  <c r="E166" i="1"/>
  <c r="D166" i="1"/>
  <c r="C166" i="1"/>
  <c r="B166" i="1"/>
  <c r="A166" i="1"/>
  <c r="AA165" i="1"/>
  <c r="Z165" i="1"/>
  <c r="Y165" i="1"/>
  <c r="X165" i="1"/>
  <c r="W165" i="1"/>
  <c r="V165" i="1"/>
  <c r="U165" i="1"/>
  <c r="T165" i="1"/>
  <c r="S165" i="1"/>
  <c r="R165" i="1"/>
  <c r="Q165" i="1"/>
  <c r="P165" i="1"/>
  <c r="O165" i="1"/>
  <c r="N165" i="1"/>
  <c r="M165" i="1"/>
  <c r="K165" i="1"/>
  <c r="J165" i="1"/>
  <c r="I165" i="1"/>
  <c r="H165" i="1"/>
  <c r="G165" i="1"/>
  <c r="F165" i="1"/>
  <c r="E165" i="1"/>
  <c r="D165" i="1"/>
  <c r="C165" i="1"/>
  <c r="B165" i="1"/>
  <c r="A165" i="1"/>
  <c r="AA164" i="1"/>
  <c r="Z164" i="1"/>
  <c r="Y164" i="1"/>
  <c r="X164" i="1"/>
  <c r="W164" i="1"/>
  <c r="V164" i="1"/>
  <c r="U164" i="1"/>
  <c r="T164" i="1"/>
  <c r="S164" i="1"/>
  <c r="R164" i="1"/>
  <c r="Q164" i="1"/>
  <c r="P164" i="1"/>
  <c r="O164" i="1"/>
  <c r="N164" i="1"/>
  <c r="M164" i="1"/>
  <c r="K164" i="1"/>
  <c r="I164" i="1" s="1"/>
  <c r="J164" i="1"/>
  <c r="H164" i="1"/>
  <c r="G164" i="1"/>
  <c r="F164" i="1"/>
  <c r="E164" i="1"/>
  <c r="D164" i="1"/>
  <c r="C164" i="1"/>
  <c r="B164" i="1"/>
  <c r="A164" i="1"/>
  <c r="AA163" i="1"/>
  <c r="Z163" i="1"/>
  <c r="Y163" i="1"/>
  <c r="X163" i="1"/>
  <c r="W163" i="1"/>
  <c r="V163" i="1"/>
  <c r="U163" i="1"/>
  <c r="T163" i="1"/>
  <c r="S163" i="1"/>
  <c r="R163" i="1"/>
  <c r="Q163" i="1"/>
  <c r="P163" i="1"/>
  <c r="O163" i="1"/>
  <c r="N163" i="1"/>
  <c r="M163" i="1"/>
  <c r="K163" i="1"/>
  <c r="I163" i="1" s="1"/>
  <c r="J163" i="1"/>
  <c r="H163" i="1"/>
  <c r="G163" i="1"/>
  <c r="F163" i="1"/>
  <c r="E163" i="1"/>
  <c r="D163" i="1"/>
  <c r="C163" i="1"/>
  <c r="B163" i="1"/>
  <c r="A163" i="1"/>
  <c r="AA162" i="1"/>
  <c r="Z162" i="1"/>
  <c r="Y162" i="1"/>
  <c r="X162" i="1"/>
  <c r="W162" i="1"/>
  <c r="V162" i="1"/>
  <c r="U162" i="1"/>
  <c r="T162" i="1"/>
  <c r="S162" i="1"/>
  <c r="R162" i="1"/>
  <c r="Q162" i="1"/>
  <c r="P162" i="1"/>
  <c r="O162" i="1"/>
  <c r="N162" i="1"/>
  <c r="M162" i="1"/>
  <c r="K162" i="1"/>
  <c r="J162" i="1"/>
  <c r="I162" i="1"/>
  <c r="H162" i="1"/>
  <c r="G162" i="1"/>
  <c r="F162" i="1"/>
  <c r="E162" i="1"/>
  <c r="D162" i="1"/>
  <c r="C162" i="1"/>
  <c r="B162" i="1"/>
  <c r="A162" i="1"/>
  <c r="AA161" i="1"/>
  <c r="Z161" i="1"/>
  <c r="Y161" i="1"/>
  <c r="X161" i="1"/>
  <c r="W161" i="1"/>
  <c r="V161" i="1"/>
  <c r="U161" i="1"/>
  <c r="T161" i="1"/>
  <c r="S161" i="1"/>
  <c r="R161" i="1"/>
  <c r="Q161" i="1"/>
  <c r="P161" i="1"/>
  <c r="O161" i="1"/>
  <c r="N161" i="1"/>
  <c r="M161" i="1"/>
  <c r="K161" i="1"/>
  <c r="J161" i="1"/>
  <c r="I161" i="1"/>
  <c r="H161" i="1"/>
  <c r="G161" i="1"/>
  <c r="F161" i="1"/>
  <c r="E161" i="1"/>
  <c r="D161" i="1"/>
  <c r="C161" i="1"/>
  <c r="B161" i="1"/>
  <c r="A161" i="1"/>
  <c r="AA160" i="1"/>
  <c r="Z160" i="1"/>
  <c r="Y160" i="1"/>
  <c r="X160" i="1"/>
  <c r="W160" i="1"/>
  <c r="V160" i="1"/>
  <c r="U160" i="1"/>
  <c r="T160" i="1"/>
  <c r="S160" i="1"/>
  <c r="R160" i="1"/>
  <c r="Q160" i="1"/>
  <c r="P160" i="1"/>
  <c r="O160" i="1"/>
  <c r="N160" i="1"/>
  <c r="M160" i="1"/>
  <c r="K160" i="1"/>
  <c r="I160" i="1" s="1"/>
  <c r="J160" i="1"/>
  <c r="H160" i="1"/>
  <c r="G160" i="1"/>
  <c r="F160" i="1"/>
  <c r="E160" i="1"/>
  <c r="D160" i="1"/>
  <c r="C160" i="1"/>
  <c r="B160" i="1"/>
  <c r="A160" i="1"/>
  <c r="AA159" i="1"/>
  <c r="Z159" i="1"/>
  <c r="Y159" i="1"/>
  <c r="X159" i="1"/>
  <c r="W159" i="1"/>
  <c r="V159" i="1"/>
  <c r="U159" i="1"/>
  <c r="T159" i="1"/>
  <c r="S159" i="1"/>
  <c r="R159" i="1"/>
  <c r="Q159" i="1"/>
  <c r="P159" i="1"/>
  <c r="O159" i="1"/>
  <c r="N159" i="1"/>
  <c r="M159" i="1"/>
  <c r="K159" i="1"/>
  <c r="I159" i="1" s="1"/>
  <c r="J159" i="1"/>
  <c r="H159" i="1"/>
  <c r="G159" i="1"/>
  <c r="F159" i="1"/>
  <c r="E159" i="1"/>
  <c r="D159" i="1"/>
  <c r="C159" i="1"/>
  <c r="B159" i="1"/>
  <c r="A159" i="1"/>
  <c r="AA158" i="1"/>
  <c r="Z158" i="1"/>
  <c r="Y158" i="1"/>
  <c r="X158" i="1"/>
  <c r="W158" i="1"/>
  <c r="V158" i="1"/>
  <c r="U158" i="1"/>
  <c r="T158" i="1"/>
  <c r="S158" i="1"/>
  <c r="R158" i="1"/>
  <c r="Q158" i="1"/>
  <c r="P158" i="1"/>
  <c r="O158" i="1"/>
  <c r="N158" i="1"/>
  <c r="M158" i="1"/>
  <c r="K158" i="1"/>
  <c r="J158" i="1"/>
  <c r="I158" i="1"/>
  <c r="H158" i="1"/>
  <c r="G158" i="1"/>
  <c r="F158" i="1"/>
  <c r="E158" i="1"/>
  <c r="D158" i="1"/>
  <c r="C158" i="1"/>
  <c r="B158" i="1"/>
  <c r="A158" i="1"/>
  <c r="AA157" i="1"/>
  <c r="Z157" i="1"/>
  <c r="Y157" i="1"/>
  <c r="X157" i="1"/>
  <c r="W157" i="1"/>
  <c r="V157" i="1"/>
  <c r="U157" i="1"/>
  <c r="T157" i="1"/>
  <c r="S157" i="1"/>
  <c r="R157" i="1"/>
  <c r="Q157" i="1"/>
  <c r="P157" i="1"/>
  <c r="O157" i="1"/>
  <c r="N157" i="1"/>
  <c r="M157" i="1"/>
  <c r="K157" i="1"/>
  <c r="J157" i="1"/>
  <c r="H157" i="1"/>
  <c r="G157" i="1"/>
  <c r="F157" i="1"/>
  <c r="E157" i="1"/>
  <c r="D157" i="1"/>
  <c r="C157" i="1"/>
  <c r="B157" i="1"/>
  <c r="A157" i="1"/>
  <c r="AA156" i="1"/>
  <c r="Z156" i="1"/>
  <c r="Y156" i="1"/>
  <c r="X156" i="1"/>
  <c r="W156" i="1"/>
  <c r="V156" i="1"/>
  <c r="U156" i="1"/>
  <c r="T156" i="1"/>
  <c r="S156" i="1"/>
  <c r="R156" i="1"/>
  <c r="Q156" i="1"/>
  <c r="P156" i="1"/>
  <c r="O156" i="1"/>
  <c r="N156" i="1"/>
  <c r="M156" i="1"/>
  <c r="K156" i="1"/>
  <c r="J156" i="1"/>
  <c r="I156" i="1"/>
  <c r="H156" i="1"/>
  <c r="G156" i="1"/>
  <c r="F156" i="1"/>
  <c r="E156" i="1"/>
  <c r="D156" i="1"/>
  <c r="C156" i="1"/>
  <c r="B156" i="1"/>
  <c r="A156" i="1"/>
  <c r="AA155" i="1"/>
  <c r="Z155" i="1"/>
  <c r="Y155" i="1"/>
  <c r="X155" i="1"/>
  <c r="W155" i="1"/>
  <c r="V155" i="1"/>
  <c r="U155" i="1"/>
  <c r="T155" i="1"/>
  <c r="S155" i="1"/>
  <c r="R155" i="1"/>
  <c r="Q155" i="1"/>
  <c r="P155" i="1"/>
  <c r="O155" i="1"/>
  <c r="N155" i="1"/>
  <c r="M155" i="1"/>
  <c r="K155" i="1"/>
  <c r="I155" i="1" s="1"/>
  <c r="J155" i="1"/>
  <c r="H155" i="1"/>
  <c r="G155" i="1"/>
  <c r="F155" i="1"/>
  <c r="E155" i="1"/>
  <c r="D155" i="1"/>
  <c r="C155" i="1"/>
  <c r="B155" i="1"/>
  <c r="A155" i="1"/>
  <c r="AA154" i="1"/>
  <c r="Z154" i="1"/>
  <c r="Y154" i="1"/>
  <c r="X154" i="1"/>
  <c r="W154" i="1"/>
  <c r="V154" i="1"/>
  <c r="U154" i="1"/>
  <c r="T154" i="1"/>
  <c r="S154" i="1"/>
  <c r="R154" i="1"/>
  <c r="Q154" i="1"/>
  <c r="P154" i="1"/>
  <c r="O154" i="1"/>
  <c r="N154" i="1"/>
  <c r="M154" i="1"/>
  <c r="K154" i="1"/>
  <c r="I154" i="1" s="1"/>
  <c r="J154" i="1"/>
  <c r="H154" i="1"/>
  <c r="G154" i="1"/>
  <c r="F154" i="1"/>
  <c r="E154" i="1"/>
  <c r="D154" i="1"/>
  <c r="C154" i="1"/>
  <c r="B154" i="1"/>
  <c r="A154" i="1"/>
  <c r="AA153" i="1"/>
  <c r="Z153" i="1"/>
  <c r="Y153" i="1"/>
  <c r="X153" i="1"/>
  <c r="W153" i="1"/>
  <c r="V153" i="1"/>
  <c r="U153" i="1"/>
  <c r="T153" i="1"/>
  <c r="S153" i="1"/>
  <c r="R153" i="1"/>
  <c r="Q153" i="1"/>
  <c r="P153" i="1"/>
  <c r="O153" i="1"/>
  <c r="N153" i="1"/>
  <c r="M153" i="1"/>
  <c r="K153" i="1"/>
  <c r="J153" i="1"/>
  <c r="I153" i="1"/>
  <c r="H153" i="1"/>
  <c r="G153" i="1"/>
  <c r="F153" i="1"/>
  <c r="E153" i="1"/>
  <c r="D153" i="1"/>
  <c r="C153" i="1"/>
  <c r="B153" i="1"/>
  <c r="A153" i="1"/>
  <c r="AA152" i="1"/>
  <c r="Z152" i="1"/>
  <c r="Y152" i="1"/>
  <c r="X152" i="1"/>
  <c r="W152" i="1"/>
  <c r="V152" i="1"/>
  <c r="U152" i="1"/>
  <c r="T152" i="1"/>
  <c r="S152" i="1"/>
  <c r="R152" i="1"/>
  <c r="Q152" i="1"/>
  <c r="P152" i="1"/>
  <c r="O152" i="1"/>
  <c r="N152" i="1"/>
  <c r="M152" i="1"/>
  <c r="K152" i="1"/>
  <c r="J152" i="1"/>
  <c r="I152" i="1"/>
  <c r="H152" i="1"/>
  <c r="G152" i="1"/>
  <c r="F152" i="1"/>
  <c r="E152" i="1"/>
  <c r="D152" i="1"/>
  <c r="C152" i="1"/>
  <c r="B152" i="1"/>
  <c r="A152" i="1"/>
  <c r="AA151" i="1"/>
  <c r="Z151" i="1"/>
  <c r="Y151" i="1"/>
  <c r="X151" i="1"/>
  <c r="W151" i="1"/>
  <c r="V151" i="1"/>
  <c r="U151" i="1"/>
  <c r="T151" i="1"/>
  <c r="S151" i="1"/>
  <c r="R151" i="1"/>
  <c r="Q151" i="1"/>
  <c r="P151" i="1"/>
  <c r="O151" i="1"/>
  <c r="N151" i="1"/>
  <c r="M151" i="1"/>
  <c r="K151" i="1"/>
  <c r="I151" i="1" s="1"/>
  <c r="J151" i="1"/>
  <c r="H151" i="1"/>
  <c r="G151" i="1"/>
  <c r="F151" i="1"/>
  <c r="E151" i="1"/>
  <c r="D151" i="1"/>
  <c r="C151" i="1"/>
  <c r="B151" i="1"/>
  <c r="A151" i="1"/>
  <c r="AA150" i="1"/>
  <c r="Z150" i="1"/>
  <c r="Y150" i="1"/>
  <c r="X150" i="1"/>
  <c r="W150" i="1"/>
  <c r="V150" i="1"/>
  <c r="U150" i="1"/>
  <c r="T150" i="1"/>
  <c r="S150" i="1"/>
  <c r="R150" i="1"/>
  <c r="Q150" i="1"/>
  <c r="P150" i="1"/>
  <c r="O150" i="1"/>
  <c r="N150" i="1"/>
  <c r="M150" i="1"/>
  <c r="K150" i="1"/>
  <c r="I150" i="1" s="1"/>
  <c r="J150" i="1"/>
  <c r="H150" i="1"/>
  <c r="G150" i="1"/>
  <c r="F150" i="1"/>
  <c r="E150" i="1"/>
  <c r="D150" i="1"/>
  <c r="C150" i="1"/>
  <c r="B150" i="1"/>
  <c r="A150" i="1"/>
  <c r="AA149" i="1"/>
  <c r="Z149" i="1"/>
  <c r="Y149" i="1"/>
  <c r="X149" i="1"/>
  <c r="W149" i="1"/>
  <c r="V149" i="1"/>
  <c r="U149" i="1"/>
  <c r="T149" i="1"/>
  <c r="S149" i="1"/>
  <c r="R149" i="1"/>
  <c r="Q149" i="1"/>
  <c r="P149" i="1"/>
  <c r="O149" i="1"/>
  <c r="N149" i="1"/>
  <c r="M149" i="1"/>
  <c r="K149" i="1"/>
  <c r="J149" i="1"/>
  <c r="I149" i="1"/>
  <c r="H149" i="1"/>
  <c r="G149" i="1"/>
  <c r="F149" i="1"/>
  <c r="E149" i="1"/>
  <c r="D149" i="1"/>
  <c r="C149" i="1"/>
  <c r="B149" i="1"/>
  <c r="A149" i="1"/>
  <c r="AA148" i="1"/>
  <c r="Z148" i="1"/>
  <c r="Y148" i="1"/>
  <c r="X148" i="1"/>
  <c r="W148" i="1"/>
  <c r="V148" i="1"/>
  <c r="U148" i="1"/>
  <c r="T148" i="1"/>
  <c r="S148" i="1"/>
  <c r="R148" i="1"/>
  <c r="Q148" i="1"/>
  <c r="P148" i="1"/>
  <c r="O148" i="1"/>
  <c r="N148" i="1"/>
  <c r="M148" i="1"/>
  <c r="K148" i="1"/>
  <c r="J148" i="1"/>
  <c r="I148" i="1"/>
  <c r="H148" i="1"/>
  <c r="G148" i="1"/>
  <c r="F148" i="1"/>
  <c r="E148" i="1"/>
  <c r="D148" i="1"/>
  <c r="C148" i="1"/>
  <c r="B148" i="1"/>
  <c r="A148" i="1"/>
  <c r="AA147" i="1"/>
  <c r="Z147" i="1"/>
  <c r="Y147" i="1"/>
  <c r="X147" i="1"/>
  <c r="W147" i="1"/>
  <c r="V147" i="1"/>
  <c r="U147" i="1"/>
  <c r="T147" i="1"/>
  <c r="S147" i="1"/>
  <c r="R147" i="1"/>
  <c r="Q147" i="1"/>
  <c r="P147" i="1"/>
  <c r="O147" i="1"/>
  <c r="N147" i="1"/>
  <c r="M147" i="1"/>
  <c r="K147" i="1"/>
  <c r="J147" i="1"/>
  <c r="H147" i="1"/>
  <c r="G147" i="1"/>
  <c r="F147" i="1"/>
  <c r="E147" i="1"/>
  <c r="D147" i="1"/>
  <c r="C147" i="1"/>
  <c r="B147" i="1"/>
  <c r="A147" i="1"/>
  <c r="AA146" i="1"/>
  <c r="Z146" i="1"/>
  <c r="Y146" i="1"/>
  <c r="X146" i="1"/>
  <c r="W146" i="1"/>
  <c r="V146" i="1"/>
  <c r="U146" i="1"/>
  <c r="T146" i="1"/>
  <c r="S146" i="1"/>
  <c r="R146" i="1"/>
  <c r="Q146" i="1"/>
  <c r="P146" i="1"/>
  <c r="O146" i="1"/>
  <c r="N146" i="1"/>
  <c r="M146" i="1"/>
  <c r="K146" i="1"/>
  <c r="J146" i="1"/>
  <c r="I146" i="1"/>
  <c r="H146" i="1"/>
  <c r="G146" i="1"/>
  <c r="F146" i="1"/>
  <c r="E146" i="1"/>
  <c r="D146" i="1"/>
  <c r="C146" i="1"/>
  <c r="B146" i="1"/>
  <c r="A146" i="1"/>
  <c r="AA145" i="1"/>
  <c r="Z145" i="1"/>
  <c r="Y145" i="1"/>
  <c r="X145" i="1"/>
  <c r="W145" i="1"/>
  <c r="V145" i="1"/>
  <c r="U145" i="1"/>
  <c r="T145" i="1"/>
  <c r="S145" i="1"/>
  <c r="R145" i="1"/>
  <c r="Q145" i="1"/>
  <c r="P145" i="1"/>
  <c r="O145" i="1"/>
  <c r="N145" i="1"/>
  <c r="M145" i="1"/>
  <c r="K145" i="1"/>
  <c r="I145" i="1" s="1"/>
  <c r="J145" i="1"/>
  <c r="H145" i="1"/>
  <c r="G145" i="1"/>
  <c r="F145" i="1"/>
  <c r="E145" i="1"/>
  <c r="D145" i="1"/>
  <c r="C145" i="1"/>
  <c r="B145" i="1"/>
  <c r="A145" i="1"/>
  <c r="AA144" i="1"/>
  <c r="Z144" i="1"/>
  <c r="Y144" i="1"/>
  <c r="X144" i="1"/>
  <c r="W144" i="1"/>
  <c r="V144" i="1"/>
  <c r="U144" i="1"/>
  <c r="T144" i="1"/>
  <c r="S144" i="1"/>
  <c r="R144" i="1"/>
  <c r="Q144" i="1"/>
  <c r="P144" i="1"/>
  <c r="O144" i="1"/>
  <c r="N144" i="1"/>
  <c r="M144" i="1"/>
  <c r="K144" i="1"/>
  <c r="J144" i="1"/>
  <c r="I144" i="1"/>
  <c r="H144" i="1"/>
  <c r="G144" i="1"/>
  <c r="F144" i="1"/>
  <c r="E144" i="1"/>
  <c r="D144" i="1"/>
  <c r="C144" i="1"/>
  <c r="B144" i="1"/>
  <c r="A144" i="1"/>
  <c r="AA143" i="1"/>
  <c r="Z143" i="1"/>
  <c r="Y143" i="1"/>
  <c r="X143" i="1"/>
  <c r="W143" i="1"/>
  <c r="V143" i="1"/>
  <c r="U143" i="1"/>
  <c r="T143" i="1"/>
  <c r="S143" i="1"/>
  <c r="R143" i="1"/>
  <c r="Q143" i="1"/>
  <c r="P143" i="1"/>
  <c r="O143" i="1"/>
  <c r="N143" i="1"/>
  <c r="M143" i="1"/>
  <c r="K143" i="1"/>
  <c r="I143" i="1" s="1"/>
  <c r="J143" i="1"/>
  <c r="H143" i="1"/>
  <c r="G143" i="1"/>
  <c r="F143" i="1"/>
  <c r="E143" i="1"/>
  <c r="D143" i="1"/>
  <c r="C143" i="1"/>
  <c r="B143" i="1"/>
  <c r="A143" i="1"/>
  <c r="AA142" i="1"/>
  <c r="Z142" i="1"/>
  <c r="Y142" i="1"/>
  <c r="X142" i="1"/>
  <c r="W142" i="1"/>
  <c r="V142" i="1"/>
  <c r="U142" i="1"/>
  <c r="T142" i="1"/>
  <c r="S142" i="1"/>
  <c r="R142" i="1"/>
  <c r="Q142" i="1"/>
  <c r="P142" i="1"/>
  <c r="O142" i="1"/>
  <c r="N142" i="1"/>
  <c r="M142" i="1"/>
  <c r="K142" i="1"/>
  <c r="J142" i="1"/>
  <c r="I142" i="1"/>
  <c r="H142" i="1"/>
  <c r="G142" i="1"/>
  <c r="F142" i="1"/>
  <c r="E142" i="1"/>
  <c r="D142" i="1"/>
  <c r="C142" i="1"/>
  <c r="B142" i="1"/>
  <c r="A142" i="1"/>
  <c r="AA141" i="1"/>
  <c r="Z141" i="1"/>
  <c r="Y141" i="1"/>
  <c r="X141" i="1"/>
  <c r="W141" i="1"/>
  <c r="V141" i="1"/>
  <c r="U141" i="1"/>
  <c r="T141" i="1"/>
  <c r="S141" i="1"/>
  <c r="R141" i="1"/>
  <c r="Q141" i="1"/>
  <c r="P141" i="1"/>
  <c r="O141" i="1"/>
  <c r="N141" i="1"/>
  <c r="M141" i="1"/>
  <c r="K141" i="1"/>
  <c r="I141" i="1" s="1"/>
  <c r="J141" i="1"/>
  <c r="H141" i="1"/>
  <c r="G141" i="1"/>
  <c r="F141" i="1"/>
  <c r="E141" i="1"/>
  <c r="D141" i="1"/>
  <c r="C141" i="1"/>
  <c r="B141" i="1"/>
  <c r="A141" i="1"/>
  <c r="AA140" i="1"/>
  <c r="Z140" i="1"/>
  <c r="Y140" i="1"/>
  <c r="X140" i="1"/>
  <c r="W140" i="1"/>
  <c r="V140" i="1"/>
  <c r="U140" i="1"/>
  <c r="T140" i="1"/>
  <c r="S140" i="1"/>
  <c r="R140" i="1"/>
  <c r="Q140" i="1"/>
  <c r="P140" i="1"/>
  <c r="O140" i="1"/>
  <c r="N140" i="1"/>
  <c r="M140" i="1"/>
  <c r="K140" i="1"/>
  <c r="J140" i="1"/>
  <c r="I140" i="1"/>
  <c r="H140" i="1"/>
  <c r="G140" i="1"/>
  <c r="F140" i="1"/>
  <c r="E140" i="1"/>
  <c r="D140" i="1"/>
  <c r="C140" i="1"/>
  <c r="B140" i="1"/>
  <c r="A140" i="1"/>
  <c r="AA139" i="1"/>
  <c r="Z139" i="1"/>
  <c r="Y139" i="1"/>
  <c r="X139" i="1"/>
  <c r="W139" i="1"/>
  <c r="V139" i="1"/>
  <c r="U139" i="1"/>
  <c r="T139" i="1"/>
  <c r="S139" i="1"/>
  <c r="R139" i="1"/>
  <c r="Q139" i="1"/>
  <c r="P139" i="1"/>
  <c r="O139" i="1"/>
  <c r="N139" i="1"/>
  <c r="M139" i="1"/>
  <c r="K139" i="1"/>
  <c r="J139" i="1"/>
  <c r="H139" i="1"/>
  <c r="G139" i="1"/>
  <c r="F139" i="1"/>
  <c r="E139" i="1"/>
  <c r="D139" i="1"/>
  <c r="C139" i="1"/>
  <c r="B139" i="1"/>
  <c r="A139" i="1"/>
  <c r="AA138" i="1"/>
  <c r="Z138" i="1"/>
  <c r="Y138" i="1"/>
  <c r="X138" i="1"/>
  <c r="W138" i="1"/>
  <c r="V138" i="1"/>
  <c r="U138" i="1"/>
  <c r="T138" i="1"/>
  <c r="S138" i="1"/>
  <c r="R138" i="1"/>
  <c r="Q138" i="1"/>
  <c r="P138" i="1"/>
  <c r="O138" i="1"/>
  <c r="N138" i="1"/>
  <c r="M138" i="1"/>
  <c r="K138" i="1"/>
  <c r="I138" i="1" s="1"/>
  <c r="J138" i="1"/>
  <c r="H138" i="1"/>
  <c r="G138" i="1"/>
  <c r="F138" i="1"/>
  <c r="E138" i="1"/>
  <c r="D138" i="1"/>
  <c r="C138" i="1"/>
  <c r="B138" i="1"/>
  <c r="A138" i="1"/>
  <c r="AA137" i="1"/>
  <c r="Z137" i="1"/>
  <c r="Y137" i="1"/>
  <c r="X137" i="1"/>
  <c r="W137" i="1"/>
  <c r="V137" i="1"/>
  <c r="U137" i="1"/>
  <c r="T137" i="1"/>
  <c r="S137" i="1"/>
  <c r="R137" i="1"/>
  <c r="Q137" i="1"/>
  <c r="P137" i="1"/>
  <c r="O137" i="1"/>
  <c r="N137" i="1"/>
  <c r="M137" i="1"/>
  <c r="K137" i="1"/>
  <c r="I137" i="1" s="1"/>
  <c r="J137" i="1"/>
  <c r="H137" i="1"/>
  <c r="G137" i="1"/>
  <c r="F137" i="1"/>
  <c r="E137" i="1"/>
  <c r="D137" i="1"/>
  <c r="C137" i="1"/>
  <c r="B137" i="1"/>
  <c r="A137" i="1"/>
  <c r="AA136" i="1"/>
  <c r="Z136" i="1"/>
  <c r="Y136" i="1"/>
  <c r="X136" i="1"/>
  <c r="W136" i="1"/>
  <c r="V136" i="1"/>
  <c r="U136" i="1"/>
  <c r="T136" i="1"/>
  <c r="S136" i="1"/>
  <c r="R136" i="1"/>
  <c r="Q136" i="1"/>
  <c r="P136" i="1"/>
  <c r="O136" i="1"/>
  <c r="M136" i="1"/>
  <c r="K136" i="1"/>
  <c r="I136" i="1" s="1"/>
  <c r="J136" i="1"/>
  <c r="H136" i="1"/>
  <c r="G136" i="1"/>
  <c r="F136" i="1"/>
  <c r="E136" i="1"/>
  <c r="D136" i="1"/>
  <c r="C136" i="1"/>
  <c r="B136" i="1"/>
  <c r="A136" i="1"/>
  <c r="AA135" i="1"/>
  <c r="Z135" i="1"/>
  <c r="Y135" i="1"/>
  <c r="X135" i="1"/>
  <c r="W135" i="1"/>
  <c r="V135" i="1"/>
  <c r="U135" i="1"/>
  <c r="T135" i="1"/>
  <c r="S135" i="1"/>
  <c r="R135" i="1"/>
  <c r="Q135" i="1"/>
  <c r="P135" i="1"/>
  <c r="O135" i="1"/>
  <c r="N135" i="1"/>
  <c r="M135" i="1"/>
  <c r="K135" i="1"/>
  <c r="J135" i="1"/>
  <c r="I135" i="1"/>
  <c r="H135" i="1"/>
  <c r="G135" i="1"/>
  <c r="F135" i="1"/>
  <c r="E135" i="1"/>
  <c r="D135" i="1"/>
  <c r="C135" i="1"/>
  <c r="B135" i="1"/>
  <c r="A135" i="1"/>
  <c r="AA134" i="1"/>
  <c r="Z134" i="1"/>
  <c r="Y134" i="1"/>
  <c r="X134" i="1"/>
  <c r="W134" i="1"/>
  <c r="V134" i="1"/>
  <c r="U134" i="1"/>
  <c r="T134" i="1"/>
  <c r="S134" i="1"/>
  <c r="R134" i="1"/>
  <c r="Q134" i="1"/>
  <c r="P134" i="1"/>
  <c r="O134" i="1"/>
  <c r="N134" i="1"/>
  <c r="M134" i="1"/>
  <c r="K134" i="1"/>
  <c r="I134" i="1" s="1"/>
  <c r="J134" i="1"/>
  <c r="H134" i="1"/>
  <c r="G134" i="1"/>
  <c r="F134" i="1"/>
  <c r="E134" i="1"/>
  <c r="D134" i="1"/>
  <c r="C134" i="1"/>
  <c r="B134" i="1"/>
  <c r="A134" i="1"/>
  <c r="AA133" i="1"/>
  <c r="Z133" i="1"/>
  <c r="Y133" i="1"/>
  <c r="X133" i="1"/>
  <c r="W133" i="1"/>
  <c r="V133" i="1"/>
  <c r="U133" i="1"/>
  <c r="T133" i="1"/>
  <c r="S133" i="1"/>
  <c r="R133" i="1"/>
  <c r="Q133" i="1"/>
  <c r="P133" i="1"/>
  <c r="O133" i="1"/>
  <c r="N133" i="1"/>
  <c r="M133" i="1"/>
  <c r="K133" i="1"/>
  <c r="J133" i="1"/>
  <c r="I133" i="1"/>
  <c r="H133" i="1"/>
  <c r="G133" i="1"/>
  <c r="F133" i="1"/>
  <c r="E133" i="1"/>
  <c r="D133" i="1"/>
  <c r="C133" i="1"/>
  <c r="B133" i="1"/>
  <c r="A133" i="1"/>
  <c r="AA132" i="1"/>
  <c r="Z132" i="1"/>
  <c r="Y132" i="1"/>
  <c r="X132" i="1"/>
  <c r="W132" i="1"/>
  <c r="V132" i="1"/>
  <c r="U132" i="1"/>
  <c r="T132" i="1"/>
  <c r="S132" i="1"/>
  <c r="R132" i="1"/>
  <c r="Q132" i="1"/>
  <c r="P132" i="1"/>
  <c r="O132" i="1"/>
  <c r="N132" i="1"/>
  <c r="M132" i="1"/>
  <c r="K132" i="1"/>
  <c r="I132" i="1" s="1"/>
  <c r="J132" i="1"/>
  <c r="H132" i="1"/>
  <c r="G132" i="1"/>
  <c r="F132" i="1"/>
  <c r="E132" i="1"/>
  <c r="D132" i="1"/>
  <c r="C132" i="1"/>
  <c r="B132" i="1"/>
  <c r="A132" i="1"/>
  <c r="AA131" i="1"/>
  <c r="Z131" i="1"/>
  <c r="Y131" i="1"/>
  <c r="X131" i="1"/>
  <c r="W131" i="1"/>
  <c r="V131" i="1"/>
  <c r="U131" i="1"/>
  <c r="T131" i="1"/>
  <c r="S131" i="1"/>
  <c r="R131" i="1"/>
  <c r="Q131" i="1"/>
  <c r="P131" i="1"/>
  <c r="O131" i="1"/>
  <c r="N131" i="1"/>
  <c r="M131" i="1"/>
  <c r="K131" i="1"/>
  <c r="J131" i="1"/>
  <c r="I131" i="1"/>
  <c r="H131" i="1"/>
  <c r="G131" i="1"/>
  <c r="F131" i="1"/>
  <c r="E131" i="1"/>
  <c r="D131" i="1"/>
  <c r="C131" i="1"/>
  <c r="B131" i="1"/>
  <c r="A131" i="1"/>
  <c r="AA130" i="1"/>
  <c r="Z130" i="1"/>
  <c r="Y130" i="1"/>
  <c r="X130" i="1"/>
  <c r="W130" i="1"/>
  <c r="V130" i="1"/>
  <c r="U130" i="1"/>
  <c r="T130" i="1"/>
  <c r="S130" i="1"/>
  <c r="R130" i="1"/>
  <c r="Q130" i="1"/>
  <c r="P130" i="1"/>
  <c r="O130" i="1"/>
  <c r="N130" i="1"/>
  <c r="M130" i="1"/>
  <c r="K130" i="1"/>
  <c r="I130" i="1" s="1"/>
  <c r="J130" i="1"/>
  <c r="H130" i="1"/>
  <c r="G130" i="1"/>
  <c r="F130" i="1"/>
  <c r="E130" i="1"/>
  <c r="D130" i="1"/>
  <c r="C130" i="1"/>
  <c r="B130" i="1"/>
  <c r="A130" i="1"/>
  <c r="AA129" i="1"/>
  <c r="Z129" i="1"/>
  <c r="Y129" i="1"/>
  <c r="X129" i="1"/>
  <c r="W129" i="1"/>
  <c r="V129" i="1"/>
  <c r="U129" i="1"/>
  <c r="T129" i="1"/>
  <c r="S129" i="1"/>
  <c r="R129" i="1"/>
  <c r="Q129" i="1"/>
  <c r="P129" i="1"/>
  <c r="O129" i="1"/>
  <c r="N129" i="1"/>
  <c r="M129" i="1"/>
  <c r="K129" i="1"/>
  <c r="J129" i="1"/>
  <c r="I129" i="1"/>
  <c r="H129" i="1"/>
  <c r="G129" i="1"/>
  <c r="F129" i="1"/>
  <c r="E129" i="1"/>
  <c r="D129" i="1"/>
  <c r="C129" i="1"/>
  <c r="B129" i="1"/>
  <c r="A129" i="1"/>
  <c r="AA128" i="1"/>
  <c r="Z128" i="1"/>
  <c r="Y128" i="1"/>
  <c r="X128" i="1"/>
  <c r="W128" i="1"/>
  <c r="V128" i="1"/>
  <c r="U128" i="1"/>
  <c r="T128" i="1"/>
  <c r="S128" i="1"/>
  <c r="R128" i="1"/>
  <c r="Q128" i="1"/>
  <c r="P128" i="1"/>
  <c r="O128" i="1"/>
  <c r="N128" i="1"/>
  <c r="M128" i="1"/>
  <c r="K128" i="1"/>
  <c r="I128" i="1" s="1"/>
  <c r="J128" i="1"/>
  <c r="H128" i="1"/>
  <c r="G128" i="1"/>
  <c r="F128" i="1"/>
  <c r="E128" i="1"/>
  <c r="D128" i="1"/>
  <c r="C128" i="1"/>
  <c r="B128" i="1"/>
  <c r="A128" i="1"/>
  <c r="AA127" i="1"/>
  <c r="Z127" i="1"/>
  <c r="Y127" i="1"/>
  <c r="X127" i="1"/>
  <c r="W127" i="1"/>
  <c r="V127" i="1"/>
  <c r="U127" i="1"/>
  <c r="T127" i="1"/>
  <c r="S127" i="1"/>
  <c r="R127" i="1"/>
  <c r="Q127" i="1"/>
  <c r="P127" i="1"/>
  <c r="O127" i="1"/>
  <c r="M127" i="1"/>
  <c r="K127" i="1"/>
  <c r="J127" i="1"/>
  <c r="I127" i="1"/>
  <c r="H127" i="1"/>
  <c r="G127" i="1"/>
  <c r="F127" i="1"/>
  <c r="E127" i="1"/>
  <c r="D127" i="1"/>
  <c r="C127" i="1"/>
  <c r="B127" i="1"/>
  <c r="A127" i="1"/>
  <c r="AA126" i="1"/>
  <c r="Z126" i="1"/>
  <c r="Y126" i="1"/>
  <c r="X126" i="1"/>
  <c r="W126" i="1"/>
  <c r="V126" i="1"/>
  <c r="U126" i="1"/>
  <c r="T126" i="1"/>
  <c r="S126" i="1"/>
  <c r="R126" i="1"/>
  <c r="Q126" i="1"/>
  <c r="P126" i="1"/>
  <c r="O126" i="1"/>
  <c r="N126" i="1"/>
  <c r="M126" i="1"/>
  <c r="K126" i="1"/>
  <c r="J126" i="1"/>
  <c r="I126" i="1"/>
  <c r="H126" i="1"/>
  <c r="G126" i="1"/>
  <c r="F126" i="1"/>
  <c r="E126" i="1"/>
  <c r="D126" i="1"/>
  <c r="C126" i="1"/>
  <c r="B126" i="1"/>
  <c r="A126" i="1"/>
  <c r="AA125" i="1"/>
  <c r="Z125" i="1"/>
  <c r="Y125" i="1"/>
  <c r="X125" i="1"/>
  <c r="W125" i="1"/>
  <c r="V125" i="1"/>
  <c r="U125" i="1"/>
  <c r="T125" i="1"/>
  <c r="S125" i="1"/>
  <c r="R125" i="1"/>
  <c r="Q125" i="1"/>
  <c r="P125" i="1"/>
  <c r="O125" i="1"/>
  <c r="N125" i="1"/>
  <c r="M125" i="1"/>
  <c r="K125" i="1"/>
  <c r="I125" i="1" s="1"/>
  <c r="J125" i="1"/>
  <c r="H125" i="1"/>
  <c r="G125" i="1"/>
  <c r="F125" i="1"/>
  <c r="E125" i="1"/>
  <c r="D125" i="1"/>
  <c r="C125" i="1"/>
  <c r="B125" i="1"/>
  <c r="A125" i="1"/>
  <c r="AA124" i="1"/>
  <c r="Z124" i="1"/>
  <c r="Y124" i="1"/>
  <c r="X124" i="1"/>
  <c r="W124" i="1"/>
  <c r="V124" i="1"/>
  <c r="U124" i="1"/>
  <c r="T124" i="1"/>
  <c r="S124" i="1"/>
  <c r="R124" i="1"/>
  <c r="Q124" i="1"/>
  <c r="P124" i="1"/>
  <c r="O124" i="1"/>
  <c r="N124" i="1"/>
  <c r="M124" i="1"/>
  <c r="K124" i="1"/>
  <c r="I124" i="1" s="1"/>
  <c r="J124" i="1"/>
  <c r="H124" i="1"/>
  <c r="G124" i="1"/>
  <c r="F124" i="1"/>
  <c r="E124" i="1"/>
  <c r="D124" i="1"/>
  <c r="C124" i="1"/>
  <c r="B124" i="1"/>
  <c r="A124" i="1"/>
  <c r="AA123" i="1"/>
  <c r="Z123" i="1"/>
  <c r="Y123" i="1"/>
  <c r="X123" i="1"/>
  <c r="W123" i="1"/>
  <c r="V123" i="1"/>
  <c r="U123" i="1"/>
  <c r="T123" i="1"/>
  <c r="S123" i="1"/>
  <c r="R123" i="1"/>
  <c r="Q123" i="1"/>
  <c r="P123" i="1"/>
  <c r="O123" i="1"/>
  <c r="N123" i="1"/>
  <c r="M123" i="1"/>
  <c r="K123" i="1"/>
  <c r="J123" i="1"/>
  <c r="I123" i="1"/>
  <c r="H123" i="1"/>
  <c r="G123" i="1"/>
  <c r="F123" i="1"/>
  <c r="E123" i="1"/>
  <c r="D123" i="1"/>
  <c r="C123" i="1"/>
  <c r="B123" i="1"/>
  <c r="A123" i="1"/>
  <c r="AA122" i="1"/>
  <c r="Z122" i="1"/>
  <c r="Y122" i="1"/>
  <c r="X122" i="1"/>
  <c r="W122" i="1"/>
  <c r="V122" i="1"/>
  <c r="U122" i="1"/>
  <c r="T122" i="1"/>
  <c r="S122" i="1"/>
  <c r="R122" i="1"/>
  <c r="Q122" i="1"/>
  <c r="P122" i="1"/>
  <c r="O122" i="1"/>
  <c r="N122" i="1"/>
  <c r="M122" i="1"/>
  <c r="K122" i="1"/>
  <c r="J122" i="1"/>
  <c r="I122" i="1"/>
  <c r="H122" i="1"/>
  <c r="G122" i="1"/>
  <c r="F122" i="1"/>
  <c r="E122" i="1"/>
  <c r="D122" i="1"/>
  <c r="C122" i="1"/>
  <c r="B122" i="1"/>
  <c r="A122" i="1"/>
  <c r="AA121" i="1"/>
  <c r="Z121" i="1"/>
  <c r="Y121" i="1"/>
  <c r="X121" i="1"/>
  <c r="W121" i="1"/>
  <c r="V121" i="1"/>
  <c r="U121" i="1"/>
  <c r="T121" i="1"/>
  <c r="S121" i="1"/>
  <c r="R121" i="1"/>
  <c r="Q121" i="1"/>
  <c r="P121" i="1"/>
  <c r="O121" i="1"/>
  <c r="N121" i="1"/>
  <c r="M121" i="1"/>
  <c r="K121" i="1"/>
  <c r="I121" i="1" s="1"/>
  <c r="J121" i="1"/>
  <c r="H121" i="1"/>
  <c r="G121" i="1"/>
  <c r="F121" i="1"/>
  <c r="E121" i="1"/>
  <c r="D121" i="1"/>
  <c r="C121" i="1"/>
  <c r="B121" i="1"/>
  <c r="A121" i="1"/>
  <c r="AA120" i="1"/>
  <c r="Z120" i="1"/>
  <c r="Y120" i="1"/>
  <c r="X120" i="1"/>
  <c r="W120" i="1"/>
  <c r="V120" i="1"/>
  <c r="U120" i="1"/>
  <c r="T120" i="1"/>
  <c r="S120" i="1"/>
  <c r="R120" i="1"/>
  <c r="Q120" i="1"/>
  <c r="P120" i="1"/>
  <c r="O120" i="1"/>
  <c r="N120" i="1"/>
  <c r="M120" i="1"/>
  <c r="J120" i="1"/>
  <c r="H120" i="1"/>
  <c r="G120" i="1"/>
  <c r="F120" i="1"/>
  <c r="E120" i="1"/>
  <c r="D120" i="1"/>
  <c r="C120" i="1"/>
  <c r="B120" i="1"/>
  <c r="A120" i="1"/>
  <c r="AA119" i="1"/>
  <c r="Z119" i="1"/>
  <c r="Y119" i="1"/>
  <c r="X119" i="1"/>
  <c r="W119" i="1"/>
  <c r="V119" i="1"/>
  <c r="U119" i="1"/>
  <c r="T119" i="1"/>
  <c r="S119" i="1"/>
  <c r="R119" i="1"/>
  <c r="Q119" i="1"/>
  <c r="P119" i="1"/>
  <c r="O119" i="1"/>
  <c r="N119" i="1"/>
  <c r="M119" i="1"/>
  <c r="K119" i="1"/>
  <c r="I119" i="1" s="1"/>
  <c r="J119" i="1"/>
  <c r="H119" i="1"/>
  <c r="G119" i="1"/>
  <c r="F119" i="1"/>
  <c r="E119" i="1"/>
  <c r="D119" i="1"/>
  <c r="C119" i="1"/>
  <c r="B119" i="1"/>
  <c r="A119" i="1"/>
  <c r="AA118" i="1"/>
  <c r="Z118" i="1"/>
  <c r="Y118" i="1"/>
  <c r="X118" i="1"/>
  <c r="W118" i="1"/>
  <c r="V118" i="1"/>
  <c r="U118" i="1"/>
  <c r="T118" i="1"/>
  <c r="S118" i="1"/>
  <c r="R118" i="1"/>
  <c r="Q118" i="1"/>
  <c r="P118" i="1"/>
  <c r="O118" i="1"/>
  <c r="N118" i="1"/>
  <c r="M118" i="1"/>
  <c r="K118" i="1"/>
  <c r="J118" i="1"/>
  <c r="I118" i="1"/>
  <c r="H118" i="1"/>
  <c r="G118" i="1"/>
  <c r="F118" i="1"/>
  <c r="E118" i="1"/>
  <c r="D118" i="1"/>
  <c r="C118" i="1"/>
  <c r="B118" i="1"/>
  <c r="A118" i="1"/>
  <c r="AA117" i="1"/>
  <c r="Z117" i="1"/>
  <c r="Y117" i="1"/>
  <c r="X117" i="1"/>
  <c r="W117" i="1"/>
  <c r="V117" i="1"/>
  <c r="U117" i="1"/>
  <c r="T117" i="1"/>
  <c r="S117" i="1"/>
  <c r="R117" i="1"/>
  <c r="Q117" i="1"/>
  <c r="P117" i="1"/>
  <c r="O117" i="1"/>
  <c r="N117" i="1"/>
  <c r="M117" i="1"/>
  <c r="K117" i="1"/>
  <c r="J117" i="1"/>
  <c r="I117" i="1"/>
  <c r="H117" i="1"/>
  <c r="G117" i="1"/>
  <c r="F117" i="1"/>
  <c r="E117" i="1"/>
  <c r="D117" i="1"/>
  <c r="C117" i="1"/>
  <c r="B117" i="1"/>
  <c r="A117" i="1"/>
  <c r="AA116" i="1"/>
  <c r="Z116" i="1"/>
  <c r="Y116" i="1"/>
  <c r="X116" i="1"/>
  <c r="W116" i="1"/>
  <c r="V116" i="1"/>
  <c r="U116" i="1"/>
  <c r="T116" i="1"/>
  <c r="S116" i="1"/>
  <c r="R116" i="1"/>
  <c r="Q116" i="1"/>
  <c r="P116" i="1"/>
  <c r="O116" i="1"/>
  <c r="N116" i="1"/>
  <c r="M116" i="1"/>
  <c r="K116" i="1"/>
  <c r="I116" i="1" s="1"/>
  <c r="J116" i="1"/>
  <c r="H116" i="1"/>
  <c r="G116" i="1"/>
  <c r="F116" i="1"/>
  <c r="E116" i="1"/>
  <c r="D116" i="1"/>
  <c r="C116" i="1"/>
  <c r="B116" i="1"/>
  <c r="A116" i="1"/>
  <c r="AA115" i="1"/>
  <c r="Z115" i="1"/>
  <c r="Y115" i="1"/>
  <c r="X115" i="1"/>
  <c r="W115" i="1"/>
  <c r="V115" i="1"/>
  <c r="U115" i="1"/>
  <c r="T115" i="1"/>
  <c r="S115" i="1"/>
  <c r="R115" i="1"/>
  <c r="Q115" i="1"/>
  <c r="P115" i="1"/>
  <c r="O115" i="1"/>
  <c r="N115" i="1"/>
  <c r="M115" i="1"/>
  <c r="K115" i="1"/>
  <c r="I115" i="1" s="1"/>
  <c r="J115" i="1"/>
  <c r="H115" i="1"/>
  <c r="G115" i="1"/>
  <c r="F115" i="1"/>
  <c r="E115" i="1"/>
  <c r="D115" i="1"/>
  <c r="C115" i="1"/>
  <c r="B115" i="1"/>
  <c r="A115" i="1"/>
  <c r="AA114" i="1"/>
  <c r="Z114" i="1"/>
  <c r="Y114" i="1"/>
  <c r="X114" i="1"/>
  <c r="W114" i="1"/>
  <c r="V114" i="1"/>
  <c r="U114" i="1"/>
  <c r="T114" i="1"/>
  <c r="S114" i="1"/>
  <c r="R114" i="1"/>
  <c r="Q114" i="1"/>
  <c r="P114" i="1"/>
  <c r="O114" i="1"/>
  <c r="N114" i="1"/>
  <c r="M114" i="1"/>
  <c r="K114" i="1"/>
  <c r="J114" i="1"/>
  <c r="I114" i="1"/>
  <c r="H114" i="1"/>
  <c r="G114" i="1"/>
  <c r="F114" i="1"/>
  <c r="E114" i="1"/>
  <c r="D114" i="1"/>
  <c r="C114" i="1"/>
  <c r="B114" i="1"/>
  <c r="A114" i="1"/>
  <c r="AA113" i="1"/>
  <c r="Z113" i="1"/>
  <c r="Y113" i="1"/>
  <c r="X113" i="1"/>
  <c r="W113" i="1"/>
  <c r="V113" i="1"/>
  <c r="U113" i="1"/>
  <c r="T113" i="1"/>
  <c r="S113" i="1"/>
  <c r="R113" i="1"/>
  <c r="Q113" i="1"/>
  <c r="P113" i="1"/>
  <c r="O113" i="1"/>
  <c r="N113" i="1"/>
  <c r="M113" i="1"/>
  <c r="K113" i="1"/>
  <c r="J113" i="1"/>
  <c r="I113" i="1"/>
  <c r="H113" i="1"/>
  <c r="G113" i="1"/>
  <c r="F113" i="1"/>
  <c r="E113" i="1"/>
  <c r="D113" i="1"/>
  <c r="C113" i="1"/>
  <c r="B113" i="1"/>
  <c r="A113" i="1"/>
  <c r="AA112" i="1"/>
  <c r="Z112" i="1"/>
  <c r="Y112" i="1"/>
  <c r="X112" i="1"/>
  <c r="W112" i="1"/>
  <c r="V112" i="1"/>
  <c r="U112" i="1"/>
  <c r="T112" i="1"/>
  <c r="S112" i="1"/>
  <c r="R112" i="1"/>
  <c r="Q112" i="1"/>
  <c r="P112" i="1"/>
  <c r="O112" i="1"/>
  <c r="N112" i="1"/>
  <c r="M112" i="1"/>
  <c r="K112" i="1"/>
  <c r="I112" i="1" s="1"/>
  <c r="J112" i="1"/>
  <c r="H112" i="1"/>
  <c r="G112" i="1"/>
  <c r="F112" i="1"/>
  <c r="E112" i="1"/>
  <c r="D112" i="1"/>
  <c r="C112" i="1"/>
  <c r="B112" i="1"/>
  <c r="A112" i="1"/>
  <c r="AA111" i="1"/>
  <c r="Z111" i="1"/>
  <c r="Y111" i="1"/>
  <c r="X111" i="1"/>
  <c r="W111" i="1"/>
  <c r="V111" i="1"/>
  <c r="U111" i="1"/>
  <c r="T111" i="1"/>
  <c r="S111" i="1"/>
  <c r="R111" i="1"/>
  <c r="Q111" i="1"/>
  <c r="P111" i="1"/>
  <c r="O111" i="1"/>
  <c r="N111" i="1"/>
  <c r="M111" i="1"/>
  <c r="K111" i="1"/>
  <c r="I111" i="1" s="1"/>
  <c r="J111" i="1"/>
  <c r="H111" i="1"/>
  <c r="G111" i="1"/>
  <c r="F111" i="1"/>
  <c r="E111" i="1"/>
  <c r="D111" i="1"/>
  <c r="C111" i="1"/>
  <c r="B111" i="1"/>
  <c r="A111" i="1"/>
  <c r="AA110" i="1"/>
  <c r="Z110" i="1"/>
  <c r="Y110" i="1"/>
  <c r="X110" i="1"/>
  <c r="W110" i="1"/>
  <c r="V110" i="1"/>
  <c r="U110" i="1"/>
  <c r="T110" i="1"/>
  <c r="S110" i="1"/>
  <c r="R110" i="1"/>
  <c r="Q110" i="1"/>
  <c r="P110" i="1"/>
  <c r="O110" i="1"/>
  <c r="M110" i="1"/>
  <c r="K110" i="1"/>
  <c r="I110" i="1" s="1"/>
  <c r="J110" i="1"/>
  <c r="H110" i="1"/>
  <c r="G110" i="1"/>
  <c r="F110" i="1"/>
  <c r="E110" i="1"/>
  <c r="D110" i="1"/>
  <c r="C110" i="1"/>
  <c r="B110" i="1"/>
  <c r="A110" i="1"/>
  <c r="AA109" i="1"/>
  <c r="Z109" i="1"/>
  <c r="Y109" i="1"/>
  <c r="X109" i="1"/>
  <c r="W109" i="1"/>
  <c r="V109" i="1"/>
  <c r="U109" i="1"/>
  <c r="T109" i="1"/>
  <c r="S109" i="1"/>
  <c r="R109" i="1"/>
  <c r="Q109" i="1"/>
  <c r="P109" i="1"/>
  <c r="O109" i="1"/>
  <c r="N109" i="1"/>
  <c r="M109" i="1"/>
  <c r="K109" i="1"/>
  <c r="J109" i="1"/>
  <c r="I109" i="1"/>
  <c r="H109" i="1"/>
  <c r="G109" i="1"/>
  <c r="F109" i="1"/>
  <c r="E109" i="1"/>
  <c r="D109" i="1"/>
  <c r="C109" i="1"/>
  <c r="B109" i="1"/>
  <c r="A109" i="1"/>
  <c r="AA108" i="1"/>
  <c r="Z108" i="1"/>
  <c r="Y108" i="1"/>
  <c r="X108" i="1"/>
  <c r="W108" i="1"/>
  <c r="V108" i="1"/>
  <c r="U108" i="1"/>
  <c r="T108" i="1"/>
  <c r="S108" i="1"/>
  <c r="R108" i="1"/>
  <c r="Q108" i="1"/>
  <c r="P108" i="1"/>
  <c r="O108" i="1"/>
  <c r="N108" i="1"/>
  <c r="M108" i="1"/>
  <c r="K108" i="1"/>
  <c r="I108" i="1" s="1"/>
  <c r="J108" i="1"/>
  <c r="H108" i="1"/>
  <c r="G108" i="1"/>
  <c r="F108" i="1"/>
  <c r="E108" i="1"/>
  <c r="D108" i="1"/>
  <c r="C108" i="1"/>
  <c r="B108" i="1"/>
  <c r="A108" i="1"/>
  <c r="AA107" i="1"/>
  <c r="Z107" i="1"/>
  <c r="Y107" i="1"/>
  <c r="X107" i="1"/>
  <c r="W107" i="1"/>
  <c r="V107" i="1"/>
  <c r="U107" i="1"/>
  <c r="T107" i="1"/>
  <c r="S107" i="1"/>
  <c r="R107" i="1"/>
  <c r="Q107" i="1"/>
  <c r="P107" i="1"/>
  <c r="O107" i="1"/>
  <c r="M107" i="1"/>
  <c r="K107" i="1"/>
  <c r="I107" i="1" s="1"/>
  <c r="J107" i="1"/>
  <c r="H107" i="1"/>
  <c r="G107" i="1"/>
  <c r="F107" i="1"/>
  <c r="E107" i="1"/>
  <c r="D107" i="1"/>
  <c r="C107" i="1"/>
  <c r="B107" i="1"/>
  <c r="A107" i="1"/>
  <c r="AA106" i="1"/>
  <c r="Z106" i="1"/>
  <c r="Y106" i="1"/>
  <c r="X106" i="1"/>
  <c r="W106" i="1"/>
  <c r="V106" i="1"/>
  <c r="U106" i="1"/>
  <c r="T106" i="1"/>
  <c r="S106" i="1"/>
  <c r="R106" i="1"/>
  <c r="Q106" i="1"/>
  <c r="P106" i="1"/>
  <c r="O106" i="1"/>
  <c r="M106" i="1"/>
  <c r="K106" i="1"/>
  <c r="J106" i="1"/>
  <c r="I106" i="1"/>
  <c r="H106" i="1"/>
  <c r="G106" i="1"/>
  <c r="F106" i="1"/>
  <c r="E106" i="1"/>
  <c r="D106" i="1"/>
  <c r="C106" i="1"/>
  <c r="B106" i="1"/>
  <c r="A106" i="1"/>
  <c r="AA105" i="1"/>
  <c r="Z105" i="1"/>
  <c r="Y105" i="1"/>
  <c r="X105" i="1"/>
  <c r="W105" i="1"/>
  <c r="V105" i="1"/>
  <c r="U105" i="1"/>
  <c r="T105" i="1"/>
  <c r="S105" i="1"/>
  <c r="R105" i="1"/>
  <c r="Q105" i="1"/>
  <c r="P105" i="1"/>
  <c r="O105" i="1"/>
  <c r="N105" i="1"/>
  <c r="M105" i="1"/>
  <c r="K105" i="1"/>
  <c r="I105" i="1" s="1"/>
  <c r="J105" i="1"/>
  <c r="H105" i="1"/>
  <c r="G105" i="1"/>
  <c r="F105" i="1"/>
  <c r="E105" i="1"/>
  <c r="D105" i="1"/>
  <c r="C105" i="1"/>
  <c r="B105" i="1"/>
  <c r="A105" i="1"/>
  <c r="AA104" i="1"/>
  <c r="Z104" i="1"/>
  <c r="Y104" i="1"/>
  <c r="X104" i="1"/>
  <c r="W104" i="1"/>
  <c r="V104" i="1"/>
  <c r="U104" i="1"/>
  <c r="T104" i="1"/>
  <c r="S104" i="1"/>
  <c r="R104" i="1"/>
  <c r="Q104" i="1"/>
  <c r="P104" i="1"/>
  <c r="O104" i="1"/>
  <c r="N104" i="1"/>
  <c r="M104" i="1"/>
  <c r="K104" i="1"/>
  <c r="J104" i="1"/>
  <c r="I104" i="1"/>
  <c r="H104" i="1"/>
  <c r="G104" i="1"/>
  <c r="F104" i="1"/>
  <c r="E104" i="1"/>
  <c r="D104" i="1"/>
  <c r="C104" i="1"/>
  <c r="B104" i="1"/>
  <c r="A104" i="1"/>
  <c r="AA103" i="1"/>
  <c r="Z103" i="1"/>
  <c r="Y103" i="1"/>
  <c r="X103" i="1"/>
  <c r="W103" i="1"/>
  <c r="V103" i="1"/>
  <c r="U103" i="1"/>
  <c r="T103" i="1"/>
  <c r="S103" i="1"/>
  <c r="R103" i="1"/>
  <c r="Q103" i="1"/>
  <c r="P103" i="1"/>
  <c r="O103" i="1"/>
  <c r="N103" i="1"/>
  <c r="M103" i="1"/>
  <c r="K103" i="1"/>
  <c r="I103" i="1" s="1"/>
  <c r="J103" i="1"/>
  <c r="H103" i="1"/>
  <c r="G103" i="1"/>
  <c r="F103" i="1"/>
  <c r="E103" i="1"/>
  <c r="D103" i="1"/>
  <c r="C103" i="1"/>
  <c r="B103" i="1"/>
  <c r="A103" i="1"/>
  <c r="AA102" i="1"/>
  <c r="Z102" i="1"/>
  <c r="Y102" i="1"/>
  <c r="X102" i="1"/>
  <c r="W102" i="1"/>
  <c r="V102" i="1"/>
  <c r="U102" i="1"/>
  <c r="T102" i="1"/>
  <c r="S102" i="1"/>
  <c r="R102" i="1"/>
  <c r="Q102" i="1"/>
  <c r="P102" i="1"/>
  <c r="O102" i="1"/>
  <c r="N102" i="1"/>
  <c r="M102" i="1"/>
  <c r="K102" i="1"/>
  <c r="J102" i="1"/>
  <c r="H102" i="1"/>
  <c r="G102" i="1"/>
  <c r="F102" i="1"/>
  <c r="E102" i="1"/>
  <c r="D102" i="1"/>
  <c r="C102" i="1"/>
  <c r="B102" i="1"/>
  <c r="A102" i="1"/>
  <c r="AA101" i="1"/>
  <c r="Z101" i="1"/>
  <c r="Y101" i="1"/>
  <c r="X101" i="1"/>
  <c r="W101" i="1"/>
  <c r="V101" i="1"/>
  <c r="U101" i="1"/>
  <c r="T101" i="1"/>
  <c r="S101" i="1"/>
  <c r="R101" i="1"/>
  <c r="Q101" i="1"/>
  <c r="P101" i="1"/>
  <c r="O101" i="1"/>
  <c r="N101" i="1"/>
  <c r="M101" i="1"/>
  <c r="K101" i="1"/>
  <c r="I101" i="1" s="1"/>
  <c r="J101" i="1"/>
  <c r="H101" i="1"/>
  <c r="G101" i="1"/>
  <c r="F101" i="1"/>
  <c r="E101" i="1"/>
  <c r="D101" i="1"/>
  <c r="C101" i="1"/>
  <c r="B101" i="1"/>
  <c r="A101" i="1"/>
  <c r="AA100" i="1"/>
  <c r="Z100" i="1"/>
  <c r="Y100" i="1"/>
  <c r="X100" i="1"/>
  <c r="W100" i="1"/>
  <c r="V100" i="1"/>
  <c r="U100" i="1"/>
  <c r="T100" i="1"/>
  <c r="S100" i="1"/>
  <c r="R100" i="1"/>
  <c r="Q100" i="1"/>
  <c r="P100" i="1"/>
  <c r="O100" i="1"/>
  <c r="N100" i="1"/>
  <c r="M100" i="1"/>
  <c r="K100" i="1"/>
  <c r="J100" i="1"/>
  <c r="I100" i="1"/>
  <c r="H100" i="1"/>
  <c r="G100" i="1"/>
  <c r="F100" i="1"/>
  <c r="E100" i="1"/>
  <c r="D100" i="1"/>
  <c r="C100" i="1"/>
  <c r="B100" i="1"/>
  <c r="A100" i="1"/>
  <c r="AA99" i="1"/>
  <c r="Z99" i="1"/>
  <c r="Y99" i="1"/>
  <c r="X99" i="1"/>
  <c r="W99" i="1"/>
  <c r="V99" i="1"/>
  <c r="U99" i="1"/>
  <c r="T99" i="1"/>
  <c r="S99" i="1"/>
  <c r="R99" i="1"/>
  <c r="Q99" i="1"/>
  <c r="P99" i="1"/>
  <c r="O99" i="1"/>
  <c r="N99" i="1"/>
  <c r="M99" i="1"/>
  <c r="K99" i="1"/>
  <c r="J99" i="1"/>
  <c r="I99" i="1"/>
  <c r="H99" i="1"/>
  <c r="G99" i="1"/>
  <c r="F99" i="1"/>
  <c r="E99" i="1"/>
  <c r="D99" i="1"/>
  <c r="C99" i="1"/>
  <c r="B99" i="1"/>
  <c r="A99" i="1"/>
  <c r="AA98" i="1"/>
  <c r="Z98" i="1"/>
  <c r="Y98" i="1"/>
  <c r="X98" i="1"/>
  <c r="W98" i="1"/>
  <c r="V98" i="1"/>
  <c r="U98" i="1"/>
  <c r="T98" i="1"/>
  <c r="S98" i="1"/>
  <c r="R98" i="1"/>
  <c r="Q98" i="1"/>
  <c r="P98" i="1"/>
  <c r="O98" i="1"/>
  <c r="N98" i="1"/>
  <c r="M98" i="1"/>
  <c r="K98" i="1"/>
  <c r="I98" i="1" s="1"/>
  <c r="J98" i="1"/>
  <c r="H98" i="1"/>
  <c r="G98" i="1"/>
  <c r="F98" i="1"/>
  <c r="E98" i="1"/>
  <c r="D98" i="1"/>
  <c r="C98" i="1"/>
  <c r="B98" i="1"/>
  <c r="A98" i="1"/>
  <c r="AA97" i="1"/>
  <c r="Z97" i="1"/>
  <c r="Y97" i="1"/>
  <c r="X97" i="1"/>
  <c r="W97" i="1"/>
  <c r="V97" i="1"/>
  <c r="U97" i="1"/>
  <c r="T97" i="1"/>
  <c r="S97" i="1"/>
  <c r="R97" i="1"/>
  <c r="Q97" i="1"/>
  <c r="P97" i="1"/>
  <c r="O97" i="1"/>
  <c r="N97" i="1"/>
  <c r="M97" i="1"/>
  <c r="K97" i="1"/>
  <c r="I97" i="1" s="1"/>
  <c r="J97" i="1"/>
  <c r="H97" i="1"/>
  <c r="G97" i="1"/>
  <c r="F97" i="1"/>
  <c r="E97" i="1"/>
  <c r="D97" i="1"/>
  <c r="C97" i="1"/>
  <c r="B97" i="1"/>
  <c r="A97" i="1"/>
  <c r="AA96" i="1"/>
  <c r="Z96" i="1"/>
  <c r="Y96" i="1"/>
  <c r="X96" i="1"/>
  <c r="W96" i="1"/>
  <c r="V96" i="1"/>
  <c r="U96" i="1"/>
  <c r="T96" i="1"/>
  <c r="S96" i="1"/>
  <c r="R96" i="1"/>
  <c r="Q96" i="1"/>
  <c r="P96" i="1"/>
  <c r="O96" i="1"/>
  <c r="N96" i="1"/>
  <c r="M96" i="1"/>
  <c r="K96" i="1"/>
  <c r="J96" i="1"/>
  <c r="I96" i="1"/>
  <c r="H96" i="1"/>
  <c r="G96" i="1"/>
  <c r="F96" i="1"/>
  <c r="E96" i="1"/>
  <c r="D96" i="1"/>
  <c r="C96" i="1"/>
  <c r="B96" i="1"/>
  <c r="A96" i="1"/>
  <c r="AA95" i="1"/>
  <c r="Z95" i="1"/>
  <c r="Y95" i="1"/>
  <c r="X95" i="1"/>
  <c r="W95" i="1"/>
  <c r="V95" i="1"/>
  <c r="U95" i="1"/>
  <c r="T95" i="1"/>
  <c r="S95" i="1"/>
  <c r="R95" i="1"/>
  <c r="Q95" i="1"/>
  <c r="P95" i="1"/>
  <c r="O95" i="1"/>
  <c r="M95" i="1"/>
  <c r="K95" i="1"/>
  <c r="J95" i="1"/>
  <c r="I95" i="1"/>
  <c r="H95" i="1"/>
  <c r="G95" i="1"/>
  <c r="F95" i="1"/>
  <c r="E95" i="1"/>
  <c r="D95" i="1"/>
  <c r="C95" i="1"/>
  <c r="B95" i="1"/>
  <c r="A95" i="1"/>
  <c r="AA94" i="1"/>
  <c r="Z94" i="1"/>
  <c r="Y94" i="1"/>
  <c r="X94" i="1"/>
  <c r="W94" i="1"/>
  <c r="V94" i="1"/>
  <c r="U94" i="1"/>
  <c r="T94" i="1"/>
  <c r="S94" i="1"/>
  <c r="R94" i="1"/>
  <c r="Q94" i="1"/>
  <c r="P94" i="1"/>
  <c r="O94" i="1"/>
  <c r="N94" i="1"/>
  <c r="M94" i="1"/>
  <c r="K94" i="1"/>
  <c r="I94" i="1" s="1"/>
  <c r="J94" i="1"/>
  <c r="H94" i="1"/>
  <c r="G94" i="1"/>
  <c r="F94" i="1"/>
  <c r="E94" i="1"/>
  <c r="D94" i="1"/>
  <c r="C94" i="1"/>
  <c r="B94" i="1"/>
  <c r="A94" i="1"/>
  <c r="AA93" i="1"/>
  <c r="Z93" i="1"/>
  <c r="Y93" i="1"/>
  <c r="X93" i="1"/>
  <c r="W93" i="1"/>
  <c r="V93" i="1"/>
  <c r="U93" i="1"/>
  <c r="T93" i="1"/>
  <c r="S93" i="1"/>
  <c r="R93" i="1"/>
  <c r="Q93" i="1"/>
  <c r="P93" i="1"/>
  <c r="O93" i="1"/>
  <c r="N93" i="1"/>
  <c r="M93" i="1"/>
  <c r="K93" i="1"/>
  <c r="J93" i="1"/>
  <c r="I93" i="1"/>
  <c r="H93" i="1"/>
  <c r="G93" i="1"/>
  <c r="F93" i="1"/>
  <c r="E93" i="1"/>
  <c r="D93" i="1"/>
  <c r="C93" i="1"/>
  <c r="B93" i="1"/>
  <c r="A93" i="1"/>
  <c r="AA92" i="1"/>
  <c r="Z92" i="1"/>
  <c r="Y92" i="1"/>
  <c r="X92" i="1"/>
  <c r="W92" i="1"/>
  <c r="V92" i="1"/>
  <c r="U92" i="1"/>
  <c r="T92" i="1"/>
  <c r="S92" i="1"/>
  <c r="R92" i="1"/>
  <c r="Q92" i="1"/>
  <c r="P92" i="1"/>
  <c r="O92" i="1"/>
  <c r="N92" i="1"/>
  <c r="M92" i="1"/>
  <c r="K92" i="1"/>
  <c r="I92" i="1" s="1"/>
  <c r="J92" i="1"/>
  <c r="H92" i="1"/>
  <c r="G92" i="1"/>
  <c r="F92" i="1"/>
  <c r="E92" i="1"/>
  <c r="D92" i="1"/>
  <c r="C92" i="1"/>
  <c r="B92" i="1"/>
  <c r="A92" i="1"/>
  <c r="AA91" i="1"/>
  <c r="Z91" i="1"/>
  <c r="Y91" i="1"/>
  <c r="X91" i="1"/>
  <c r="W91" i="1"/>
  <c r="V91" i="1"/>
  <c r="U91" i="1"/>
  <c r="T91" i="1"/>
  <c r="S91" i="1"/>
  <c r="R91" i="1"/>
  <c r="Q91" i="1"/>
  <c r="P91" i="1"/>
  <c r="O91" i="1"/>
  <c r="N91" i="1"/>
  <c r="M91" i="1"/>
  <c r="K91" i="1"/>
  <c r="J91" i="1"/>
  <c r="I91" i="1"/>
  <c r="H91" i="1"/>
  <c r="G91" i="1"/>
  <c r="F91" i="1"/>
  <c r="E91" i="1"/>
  <c r="D91" i="1"/>
  <c r="C91" i="1"/>
  <c r="B91" i="1"/>
  <c r="A91" i="1"/>
  <c r="AA90" i="1"/>
  <c r="Z90" i="1"/>
  <c r="Y90" i="1"/>
  <c r="X90" i="1"/>
  <c r="W90" i="1"/>
  <c r="V90" i="1"/>
  <c r="U90" i="1"/>
  <c r="T90" i="1"/>
  <c r="S90" i="1"/>
  <c r="R90" i="1"/>
  <c r="Q90" i="1"/>
  <c r="P90" i="1"/>
  <c r="O90" i="1"/>
  <c r="N90" i="1"/>
  <c r="M90" i="1"/>
  <c r="K90" i="1"/>
  <c r="I90" i="1" s="1"/>
  <c r="J90" i="1"/>
  <c r="H90" i="1"/>
  <c r="G90" i="1"/>
  <c r="F90" i="1"/>
  <c r="E90" i="1"/>
  <c r="D90" i="1"/>
  <c r="C90" i="1"/>
  <c r="B90" i="1"/>
  <c r="A90" i="1"/>
  <c r="AA89" i="1"/>
  <c r="Z89" i="1"/>
  <c r="Y89" i="1"/>
  <c r="X89" i="1"/>
  <c r="W89" i="1"/>
  <c r="V89" i="1"/>
  <c r="U89" i="1"/>
  <c r="T89" i="1"/>
  <c r="S89" i="1"/>
  <c r="R89" i="1"/>
  <c r="Q89" i="1"/>
  <c r="P89" i="1"/>
  <c r="O89" i="1"/>
  <c r="N89" i="1"/>
  <c r="M89" i="1"/>
  <c r="K89" i="1"/>
  <c r="J89" i="1"/>
  <c r="I89" i="1"/>
  <c r="H89" i="1"/>
  <c r="G89" i="1"/>
  <c r="F89" i="1"/>
  <c r="E89" i="1"/>
  <c r="D89" i="1"/>
  <c r="C89" i="1"/>
  <c r="B89" i="1"/>
  <c r="A89" i="1"/>
  <c r="AA88" i="1"/>
  <c r="Z88" i="1"/>
  <c r="Y88" i="1"/>
  <c r="X88" i="1"/>
  <c r="W88" i="1"/>
  <c r="V88" i="1"/>
  <c r="U88" i="1"/>
  <c r="T88" i="1"/>
  <c r="S88" i="1"/>
  <c r="R88" i="1"/>
  <c r="Q88" i="1"/>
  <c r="P88" i="1"/>
  <c r="O88" i="1"/>
  <c r="N88" i="1"/>
  <c r="M88" i="1"/>
  <c r="K88" i="1"/>
  <c r="I88" i="1" s="1"/>
  <c r="J88" i="1"/>
  <c r="H88" i="1"/>
  <c r="G88" i="1"/>
  <c r="F88" i="1"/>
  <c r="E88" i="1"/>
  <c r="D88" i="1"/>
  <c r="C88" i="1"/>
  <c r="B88" i="1"/>
  <c r="A88" i="1"/>
  <c r="AA87" i="1"/>
  <c r="Z87" i="1"/>
  <c r="Y87" i="1"/>
  <c r="X87" i="1"/>
  <c r="W87" i="1"/>
  <c r="V87" i="1"/>
  <c r="U87" i="1"/>
  <c r="T87" i="1"/>
  <c r="S87" i="1"/>
  <c r="R87" i="1"/>
  <c r="Q87" i="1"/>
  <c r="P87" i="1"/>
  <c r="O87" i="1"/>
  <c r="N87" i="1"/>
  <c r="M87" i="1"/>
  <c r="K87" i="1"/>
  <c r="J87" i="1"/>
  <c r="I87" i="1"/>
  <c r="H87" i="1"/>
  <c r="G87" i="1"/>
  <c r="F87" i="1"/>
  <c r="E87" i="1"/>
  <c r="D87" i="1"/>
  <c r="C87" i="1"/>
  <c r="B87" i="1"/>
  <c r="A87" i="1"/>
  <c r="AA86" i="1"/>
  <c r="Z86" i="1"/>
  <c r="Y86" i="1"/>
  <c r="X86" i="1"/>
  <c r="W86" i="1"/>
  <c r="V86" i="1"/>
  <c r="U86" i="1"/>
  <c r="T86" i="1"/>
  <c r="S86" i="1"/>
  <c r="R86" i="1"/>
  <c r="Q86" i="1"/>
  <c r="P86" i="1"/>
  <c r="O86" i="1"/>
  <c r="N86" i="1"/>
  <c r="M86" i="1"/>
  <c r="K86" i="1"/>
  <c r="I86" i="1" s="1"/>
  <c r="J86" i="1"/>
  <c r="H86" i="1"/>
  <c r="G86" i="1"/>
  <c r="F86" i="1"/>
  <c r="E86" i="1"/>
  <c r="D86" i="1"/>
  <c r="C86" i="1"/>
  <c r="B86" i="1"/>
  <c r="A86" i="1"/>
  <c r="AA85" i="1"/>
  <c r="Z85" i="1"/>
  <c r="Y85" i="1"/>
  <c r="X85" i="1"/>
  <c r="W85" i="1"/>
  <c r="V85" i="1"/>
  <c r="U85" i="1"/>
  <c r="T85" i="1"/>
  <c r="S85" i="1"/>
  <c r="R85" i="1"/>
  <c r="Q85" i="1"/>
  <c r="P85" i="1"/>
  <c r="O85" i="1"/>
  <c r="N85" i="1"/>
  <c r="M85" i="1"/>
  <c r="K85" i="1"/>
  <c r="J85" i="1"/>
  <c r="I85" i="1"/>
  <c r="H85" i="1"/>
  <c r="G85" i="1"/>
  <c r="F85" i="1"/>
  <c r="E85" i="1"/>
  <c r="D85" i="1"/>
  <c r="C85" i="1"/>
  <c r="B85" i="1"/>
  <c r="A85" i="1"/>
  <c r="AA84" i="1"/>
  <c r="Z84" i="1"/>
  <c r="Y84" i="1"/>
  <c r="X84" i="1"/>
  <c r="W84" i="1"/>
  <c r="V84" i="1"/>
  <c r="U84" i="1"/>
  <c r="T84" i="1"/>
  <c r="S84" i="1"/>
  <c r="R84" i="1"/>
  <c r="Q84" i="1"/>
  <c r="P84" i="1"/>
  <c r="O84" i="1"/>
  <c r="N84" i="1"/>
  <c r="M84" i="1"/>
  <c r="K84" i="1"/>
  <c r="I84" i="1" s="1"/>
  <c r="J84" i="1"/>
  <c r="H84" i="1"/>
  <c r="G84" i="1"/>
  <c r="F84" i="1"/>
  <c r="E84" i="1"/>
  <c r="D84" i="1"/>
  <c r="C84" i="1"/>
  <c r="B84" i="1"/>
  <c r="A84" i="1"/>
  <c r="AA83" i="1"/>
  <c r="Z83" i="1"/>
  <c r="Y83" i="1"/>
  <c r="X83" i="1"/>
  <c r="W83" i="1"/>
  <c r="V83" i="1"/>
  <c r="U83" i="1"/>
  <c r="T83" i="1"/>
  <c r="S83" i="1"/>
  <c r="R83" i="1"/>
  <c r="Q83" i="1"/>
  <c r="P83" i="1"/>
  <c r="O83" i="1"/>
  <c r="N83" i="1"/>
  <c r="M83" i="1"/>
  <c r="K83" i="1"/>
  <c r="J83" i="1"/>
  <c r="I83" i="1"/>
  <c r="H83" i="1"/>
  <c r="G83" i="1"/>
  <c r="F83" i="1"/>
  <c r="E83" i="1"/>
  <c r="D83" i="1"/>
  <c r="C83" i="1"/>
  <c r="B83" i="1"/>
  <c r="A83" i="1"/>
  <c r="AA82" i="1"/>
  <c r="Z82" i="1"/>
  <c r="Y82" i="1"/>
  <c r="X82" i="1"/>
  <c r="W82" i="1"/>
  <c r="V82" i="1"/>
  <c r="U82" i="1"/>
  <c r="T82" i="1"/>
  <c r="S82" i="1"/>
  <c r="R82" i="1"/>
  <c r="Q82" i="1"/>
  <c r="P82" i="1"/>
  <c r="O82" i="1"/>
  <c r="N82" i="1"/>
  <c r="M82" i="1"/>
  <c r="K82" i="1"/>
  <c r="I82" i="1" s="1"/>
  <c r="J82" i="1"/>
  <c r="H82" i="1"/>
  <c r="G82" i="1"/>
  <c r="F82" i="1"/>
  <c r="E82" i="1"/>
  <c r="D82" i="1"/>
  <c r="C82" i="1"/>
  <c r="B82" i="1"/>
  <c r="A82" i="1"/>
  <c r="AA81" i="1"/>
  <c r="Z81" i="1"/>
  <c r="Y81" i="1"/>
  <c r="X81" i="1"/>
  <c r="W81" i="1"/>
  <c r="V81" i="1"/>
  <c r="U81" i="1"/>
  <c r="T81" i="1"/>
  <c r="S81" i="1"/>
  <c r="R81" i="1"/>
  <c r="Q81" i="1"/>
  <c r="P81" i="1"/>
  <c r="O81" i="1"/>
  <c r="N81" i="1"/>
  <c r="M81" i="1"/>
  <c r="K81" i="1"/>
  <c r="J81" i="1"/>
  <c r="I81" i="1"/>
  <c r="H81" i="1"/>
  <c r="G81" i="1"/>
  <c r="F81" i="1"/>
  <c r="E81" i="1"/>
  <c r="D81" i="1"/>
  <c r="C81" i="1"/>
  <c r="B81" i="1"/>
  <c r="A81" i="1"/>
  <c r="AA80" i="1"/>
  <c r="Z80" i="1"/>
  <c r="Y80" i="1"/>
  <c r="X80" i="1"/>
  <c r="W80" i="1"/>
  <c r="V80" i="1"/>
  <c r="U80" i="1"/>
  <c r="T80" i="1"/>
  <c r="S80" i="1"/>
  <c r="R80" i="1"/>
  <c r="Q80" i="1"/>
  <c r="P80" i="1"/>
  <c r="O80" i="1"/>
  <c r="N80" i="1"/>
  <c r="M80" i="1"/>
  <c r="K80" i="1"/>
  <c r="I80" i="1" s="1"/>
  <c r="J80" i="1"/>
  <c r="H80" i="1"/>
  <c r="G80" i="1"/>
  <c r="F80" i="1"/>
  <c r="E80" i="1"/>
  <c r="D80" i="1"/>
  <c r="C80" i="1"/>
  <c r="B80" i="1"/>
  <c r="A80" i="1"/>
  <c r="AA79" i="1"/>
  <c r="Z79" i="1"/>
  <c r="Y79" i="1"/>
  <c r="X79" i="1"/>
  <c r="W79" i="1"/>
  <c r="V79" i="1"/>
  <c r="U79" i="1"/>
  <c r="T79" i="1"/>
  <c r="S79" i="1"/>
  <c r="R79" i="1"/>
  <c r="Q79" i="1"/>
  <c r="P79" i="1"/>
  <c r="O79" i="1"/>
  <c r="N79" i="1"/>
  <c r="M79" i="1"/>
  <c r="K79" i="1"/>
  <c r="J79" i="1"/>
  <c r="I79" i="1"/>
  <c r="H79" i="1"/>
  <c r="G79" i="1"/>
  <c r="F79" i="1"/>
  <c r="E79" i="1"/>
  <c r="D79" i="1"/>
  <c r="C79" i="1"/>
  <c r="B79" i="1"/>
  <c r="A79" i="1"/>
  <c r="AA78" i="1"/>
  <c r="Z78" i="1"/>
  <c r="Y78" i="1"/>
  <c r="X78" i="1"/>
  <c r="W78" i="1"/>
  <c r="V78" i="1"/>
  <c r="U78" i="1"/>
  <c r="T78" i="1"/>
  <c r="S78" i="1"/>
  <c r="R78" i="1"/>
  <c r="Q78" i="1"/>
  <c r="P78" i="1"/>
  <c r="O78" i="1"/>
  <c r="N78" i="1"/>
  <c r="M78" i="1"/>
  <c r="K78" i="1"/>
  <c r="I78" i="1" s="1"/>
  <c r="J78" i="1"/>
  <c r="H78" i="1"/>
  <c r="G78" i="1"/>
  <c r="F78" i="1"/>
  <c r="E78" i="1"/>
  <c r="D78" i="1"/>
  <c r="C78" i="1"/>
  <c r="B78" i="1"/>
  <c r="A78" i="1"/>
  <c r="AA77" i="1"/>
  <c r="Z77" i="1"/>
  <c r="Y77" i="1"/>
  <c r="X77" i="1"/>
  <c r="W77" i="1"/>
  <c r="V77" i="1"/>
  <c r="U77" i="1"/>
  <c r="T77" i="1"/>
  <c r="S77" i="1"/>
  <c r="R77" i="1"/>
  <c r="Q77" i="1"/>
  <c r="P77" i="1"/>
  <c r="O77" i="1"/>
  <c r="N77" i="1"/>
  <c r="M77" i="1"/>
  <c r="K77" i="1"/>
  <c r="J77" i="1"/>
  <c r="I77" i="1"/>
  <c r="H77" i="1"/>
  <c r="G77" i="1"/>
  <c r="F77" i="1"/>
  <c r="E77" i="1"/>
  <c r="D77" i="1"/>
  <c r="C77" i="1"/>
  <c r="B77" i="1"/>
  <c r="A77" i="1"/>
  <c r="AA76" i="1"/>
  <c r="Z76" i="1"/>
  <c r="Y76" i="1"/>
  <c r="X76" i="1"/>
  <c r="W76" i="1"/>
  <c r="V76" i="1"/>
  <c r="U76" i="1"/>
  <c r="T76" i="1"/>
  <c r="S76" i="1"/>
  <c r="R76" i="1"/>
  <c r="Q76" i="1"/>
  <c r="P76" i="1"/>
  <c r="O76" i="1"/>
  <c r="N76" i="1"/>
  <c r="M76" i="1"/>
  <c r="K76" i="1"/>
  <c r="I76" i="1" s="1"/>
  <c r="J76" i="1"/>
  <c r="H76" i="1"/>
  <c r="G76" i="1"/>
  <c r="F76" i="1"/>
  <c r="E76" i="1"/>
  <c r="D76" i="1"/>
  <c r="C76" i="1"/>
  <c r="B76" i="1"/>
  <c r="A76" i="1"/>
  <c r="AA75" i="1"/>
  <c r="Z75" i="1"/>
  <c r="Y75" i="1"/>
  <c r="X75" i="1"/>
  <c r="W75" i="1"/>
  <c r="V75" i="1"/>
  <c r="U75" i="1"/>
  <c r="T75" i="1"/>
  <c r="S75" i="1"/>
  <c r="R75" i="1"/>
  <c r="Q75" i="1"/>
  <c r="P75" i="1"/>
  <c r="O75" i="1"/>
  <c r="N75" i="1"/>
  <c r="M75" i="1"/>
  <c r="K75" i="1"/>
  <c r="J75" i="1"/>
  <c r="I75" i="1"/>
  <c r="H75" i="1"/>
  <c r="G75" i="1"/>
  <c r="F75" i="1"/>
  <c r="E75" i="1"/>
  <c r="D75" i="1"/>
  <c r="C75" i="1"/>
  <c r="B75" i="1"/>
  <c r="A75" i="1"/>
  <c r="AA74" i="1"/>
  <c r="Z74" i="1"/>
  <c r="Y74" i="1"/>
  <c r="X74" i="1"/>
  <c r="W74" i="1"/>
  <c r="V74" i="1"/>
  <c r="U74" i="1"/>
  <c r="T74" i="1"/>
  <c r="S74" i="1"/>
  <c r="R74" i="1"/>
  <c r="Q74" i="1"/>
  <c r="P74" i="1"/>
  <c r="O74" i="1"/>
  <c r="N74" i="1"/>
  <c r="M74" i="1"/>
  <c r="K74" i="1"/>
  <c r="I74" i="1" s="1"/>
  <c r="J74" i="1"/>
  <c r="H74" i="1"/>
  <c r="G74" i="1"/>
  <c r="F74" i="1"/>
  <c r="E74" i="1"/>
  <c r="D74" i="1"/>
  <c r="C74" i="1"/>
  <c r="B74" i="1"/>
  <c r="A74" i="1"/>
  <c r="AA73" i="1"/>
  <c r="Z73" i="1"/>
  <c r="Y73" i="1"/>
  <c r="X73" i="1"/>
  <c r="W73" i="1"/>
  <c r="V73" i="1"/>
  <c r="U73" i="1"/>
  <c r="T73" i="1"/>
  <c r="S73" i="1"/>
  <c r="R73" i="1"/>
  <c r="Q73" i="1"/>
  <c r="P73" i="1"/>
  <c r="O73" i="1"/>
  <c r="N73" i="1"/>
  <c r="M73" i="1"/>
  <c r="K73" i="1"/>
  <c r="J73" i="1"/>
  <c r="I73" i="1"/>
  <c r="H73" i="1"/>
  <c r="G73" i="1"/>
  <c r="F73" i="1"/>
  <c r="E73" i="1"/>
  <c r="D73" i="1"/>
  <c r="C73" i="1"/>
  <c r="B73" i="1"/>
  <c r="A73" i="1"/>
  <c r="AA72" i="1"/>
  <c r="Z72" i="1"/>
  <c r="Y72" i="1"/>
  <c r="X72" i="1"/>
  <c r="W72" i="1"/>
  <c r="V72" i="1"/>
  <c r="U72" i="1"/>
  <c r="T72" i="1"/>
  <c r="S72" i="1"/>
  <c r="R72" i="1"/>
  <c r="Q72" i="1"/>
  <c r="P72" i="1"/>
  <c r="O72" i="1"/>
  <c r="N72" i="1"/>
  <c r="M72" i="1"/>
  <c r="K72" i="1"/>
  <c r="J72" i="1"/>
  <c r="H72" i="1"/>
  <c r="G72" i="1"/>
  <c r="F72" i="1"/>
  <c r="E72" i="1"/>
  <c r="D72" i="1"/>
  <c r="C72" i="1"/>
  <c r="B72" i="1"/>
  <c r="A72" i="1"/>
  <c r="AA71" i="1"/>
  <c r="Z71" i="1"/>
  <c r="Y71" i="1"/>
  <c r="X71" i="1"/>
  <c r="W71" i="1"/>
  <c r="V71" i="1"/>
  <c r="U71" i="1"/>
  <c r="T71" i="1"/>
  <c r="S71" i="1"/>
  <c r="R71" i="1"/>
  <c r="Q71" i="1"/>
  <c r="P71" i="1"/>
  <c r="O71" i="1"/>
  <c r="N71" i="1"/>
  <c r="M71" i="1"/>
  <c r="K71" i="1"/>
  <c r="J71" i="1"/>
  <c r="I71" i="1"/>
  <c r="H71" i="1"/>
  <c r="G71" i="1"/>
  <c r="F71" i="1"/>
  <c r="E71" i="1"/>
  <c r="D71" i="1"/>
  <c r="C71" i="1"/>
  <c r="B71" i="1"/>
  <c r="A71" i="1"/>
  <c r="AA70" i="1"/>
  <c r="Z70" i="1"/>
  <c r="Y70" i="1"/>
  <c r="X70" i="1"/>
  <c r="W70" i="1"/>
  <c r="V70" i="1"/>
  <c r="U70" i="1"/>
  <c r="T70" i="1"/>
  <c r="S70" i="1"/>
  <c r="R70" i="1"/>
  <c r="Q70" i="1"/>
  <c r="P70" i="1"/>
  <c r="O70" i="1"/>
  <c r="N70" i="1"/>
  <c r="M70" i="1"/>
  <c r="K70" i="1"/>
  <c r="J70" i="1"/>
  <c r="H70" i="1"/>
  <c r="G70" i="1"/>
  <c r="F70" i="1"/>
  <c r="E70" i="1"/>
  <c r="D70" i="1"/>
  <c r="C70" i="1"/>
  <c r="B70" i="1"/>
  <c r="A70" i="1"/>
  <c r="AA69" i="1"/>
  <c r="Z69" i="1"/>
  <c r="Y69" i="1"/>
  <c r="X69" i="1"/>
  <c r="W69" i="1"/>
  <c r="V69" i="1"/>
  <c r="U69" i="1"/>
  <c r="T69" i="1"/>
  <c r="S69" i="1"/>
  <c r="R69" i="1"/>
  <c r="Q69" i="1"/>
  <c r="P69" i="1"/>
  <c r="O69" i="1"/>
  <c r="N69" i="1"/>
  <c r="M69" i="1"/>
  <c r="K69" i="1"/>
  <c r="I69" i="1" s="1"/>
  <c r="J69" i="1"/>
  <c r="H69" i="1"/>
  <c r="G69" i="1"/>
  <c r="F69" i="1"/>
  <c r="E69" i="1"/>
  <c r="D69" i="1"/>
  <c r="C69" i="1"/>
  <c r="B69" i="1"/>
  <c r="A69" i="1"/>
  <c r="AA68" i="1"/>
  <c r="Z68" i="1"/>
  <c r="Y68" i="1"/>
  <c r="X68" i="1"/>
  <c r="W68" i="1"/>
  <c r="V68" i="1"/>
  <c r="U68" i="1"/>
  <c r="T68" i="1"/>
  <c r="S68" i="1"/>
  <c r="R68" i="1"/>
  <c r="Q68" i="1"/>
  <c r="P68" i="1"/>
  <c r="O68" i="1"/>
  <c r="N68" i="1"/>
  <c r="M68" i="1"/>
  <c r="K68" i="1"/>
  <c r="J68" i="1"/>
  <c r="I68" i="1"/>
  <c r="H68" i="1"/>
  <c r="G68" i="1"/>
  <c r="F68" i="1"/>
  <c r="E68" i="1"/>
  <c r="D68" i="1"/>
  <c r="C68" i="1"/>
  <c r="B68" i="1"/>
  <c r="A68" i="1"/>
  <c r="AA67" i="1"/>
  <c r="Z67" i="1"/>
  <c r="Y67" i="1"/>
  <c r="X67" i="1"/>
  <c r="W67" i="1"/>
  <c r="V67" i="1"/>
  <c r="U67" i="1"/>
  <c r="T67" i="1"/>
  <c r="S67" i="1"/>
  <c r="R67" i="1"/>
  <c r="Q67" i="1"/>
  <c r="P67" i="1"/>
  <c r="O67" i="1"/>
  <c r="N67" i="1"/>
  <c r="M67" i="1"/>
  <c r="K67" i="1"/>
  <c r="I67" i="1" s="1"/>
  <c r="J67" i="1"/>
  <c r="H67" i="1"/>
  <c r="G67" i="1"/>
  <c r="F67" i="1"/>
  <c r="E67" i="1"/>
  <c r="D67" i="1"/>
  <c r="C67" i="1"/>
  <c r="B67" i="1"/>
  <c r="A67" i="1"/>
  <c r="AA66" i="1"/>
  <c r="Z66" i="1"/>
  <c r="Y66" i="1"/>
  <c r="X66" i="1"/>
  <c r="W66" i="1"/>
  <c r="V66" i="1"/>
  <c r="U66" i="1"/>
  <c r="T66" i="1"/>
  <c r="S66" i="1"/>
  <c r="R66" i="1"/>
  <c r="Q66" i="1"/>
  <c r="P66" i="1"/>
  <c r="O66" i="1"/>
  <c r="N66" i="1"/>
  <c r="M66" i="1"/>
  <c r="K66" i="1"/>
  <c r="J66" i="1"/>
  <c r="I66" i="1"/>
  <c r="H66" i="1"/>
  <c r="G66" i="1"/>
  <c r="F66" i="1"/>
  <c r="E66" i="1"/>
  <c r="D66" i="1"/>
  <c r="C66" i="1"/>
  <c r="B66" i="1"/>
  <c r="A66" i="1"/>
  <c r="AA65" i="1"/>
  <c r="Z65" i="1"/>
  <c r="Y65" i="1"/>
  <c r="X65" i="1"/>
  <c r="W65" i="1"/>
  <c r="V65" i="1"/>
  <c r="U65" i="1"/>
  <c r="T65" i="1"/>
  <c r="S65" i="1"/>
  <c r="R65" i="1"/>
  <c r="Q65" i="1"/>
  <c r="P65" i="1"/>
  <c r="O65" i="1"/>
  <c r="N65" i="1"/>
  <c r="M65" i="1"/>
  <c r="K65" i="1"/>
  <c r="I65" i="1" s="1"/>
  <c r="J65" i="1"/>
  <c r="H65" i="1"/>
  <c r="G65" i="1"/>
  <c r="F65" i="1"/>
  <c r="E65" i="1"/>
  <c r="D65" i="1"/>
  <c r="C65" i="1"/>
  <c r="B65" i="1"/>
  <c r="A65" i="1"/>
  <c r="AA64" i="1"/>
  <c r="Z64" i="1"/>
  <c r="Y64" i="1"/>
  <c r="X64" i="1"/>
  <c r="W64" i="1"/>
  <c r="V64" i="1"/>
  <c r="U64" i="1"/>
  <c r="T64" i="1"/>
  <c r="S64" i="1"/>
  <c r="R64" i="1"/>
  <c r="Q64" i="1"/>
  <c r="P64" i="1"/>
  <c r="O64" i="1"/>
  <c r="N64" i="1"/>
  <c r="M64" i="1"/>
  <c r="K64" i="1"/>
  <c r="J64" i="1"/>
  <c r="H64" i="1"/>
  <c r="G64" i="1"/>
  <c r="F64" i="1"/>
  <c r="E64" i="1"/>
  <c r="D64" i="1"/>
  <c r="C64" i="1"/>
  <c r="B64" i="1"/>
  <c r="A64" i="1"/>
  <c r="AA63" i="1"/>
  <c r="Z63" i="1"/>
  <c r="Y63" i="1"/>
  <c r="X63" i="1"/>
  <c r="W63" i="1"/>
  <c r="V63" i="1"/>
  <c r="U63" i="1"/>
  <c r="T63" i="1"/>
  <c r="S63" i="1"/>
  <c r="R63" i="1"/>
  <c r="Q63" i="1"/>
  <c r="P63" i="1"/>
  <c r="O63" i="1"/>
  <c r="N63" i="1"/>
  <c r="M63" i="1"/>
  <c r="K63" i="1"/>
  <c r="J63" i="1"/>
  <c r="H63" i="1"/>
  <c r="G63" i="1"/>
  <c r="F63" i="1"/>
  <c r="E63" i="1"/>
  <c r="D63" i="1"/>
  <c r="C63" i="1"/>
  <c r="B63" i="1"/>
  <c r="A63" i="1"/>
  <c r="AA62" i="1"/>
  <c r="Z62" i="1"/>
  <c r="Y62" i="1"/>
  <c r="X62" i="1"/>
  <c r="W62" i="1"/>
  <c r="V62" i="1"/>
  <c r="U62" i="1"/>
  <c r="T62" i="1"/>
  <c r="S62" i="1"/>
  <c r="R62" i="1"/>
  <c r="Q62" i="1"/>
  <c r="P62" i="1"/>
  <c r="O62" i="1"/>
  <c r="N62" i="1"/>
  <c r="M62" i="1"/>
  <c r="K62" i="1"/>
  <c r="I62" i="1" s="1"/>
  <c r="J62" i="1"/>
  <c r="H62" i="1"/>
  <c r="G62" i="1"/>
  <c r="F62" i="1"/>
  <c r="E62" i="1"/>
  <c r="D62" i="1"/>
  <c r="C62" i="1"/>
  <c r="B62" i="1"/>
  <c r="A62" i="1"/>
  <c r="AA61" i="1"/>
  <c r="Z61" i="1"/>
  <c r="Y61" i="1"/>
  <c r="X61" i="1"/>
  <c r="W61" i="1"/>
  <c r="V61" i="1"/>
  <c r="U61" i="1"/>
  <c r="T61" i="1"/>
  <c r="S61" i="1"/>
  <c r="R61" i="1"/>
  <c r="Q61" i="1"/>
  <c r="P61" i="1"/>
  <c r="O61" i="1"/>
  <c r="N61" i="1"/>
  <c r="M61" i="1"/>
  <c r="K61" i="1"/>
  <c r="J61" i="1"/>
  <c r="I61" i="1"/>
  <c r="H61" i="1"/>
  <c r="G61" i="1"/>
  <c r="F61" i="1"/>
  <c r="E61" i="1"/>
  <c r="D61" i="1"/>
  <c r="C61" i="1"/>
  <c r="B61" i="1"/>
  <c r="A61" i="1"/>
  <c r="AA60" i="1"/>
  <c r="Z60" i="1"/>
  <c r="Y60" i="1"/>
  <c r="X60" i="1"/>
  <c r="W60" i="1"/>
  <c r="V60" i="1"/>
  <c r="U60" i="1"/>
  <c r="T60" i="1"/>
  <c r="S60" i="1"/>
  <c r="R60" i="1"/>
  <c r="Q60" i="1"/>
  <c r="P60" i="1"/>
  <c r="O60" i="1"/>
  <c r="N60" i="1"/>
  <c r="M60" i="1"/>
  <c r="K60" i="1"/>
  <c r="I60" i="1" s="1"/>
  <c r="J60" i="1"/>
  <c r="H60" i="1"/>
  <c r="G60" i="1"/>
  <c r="F60" i="1"/>
  <c r="E60" i="1"/>
  <c r="D60" i="1"/>
  <c r="C60" i="1"/>
  <c r="B60" i="1"/>
  <c r="A60" i="1"/>
  <c r="AA59" i="1"/>
  <c r="Z59" i="1"/>
  <c r="Y59" i="1"/>
  <c r="X59" i="1"/>
  <c r="W59" i="1"/>
  <c r="V59" i="1"/>
  <c r="U59" i="1"/>
  <c r="T59" i="1"/>
  <c r="S59" i="1"/>
  <c r="R59" i="1"/>
  <c r="Q59" i="1"/>
  <c r="P59" i="1"/>
  <c r="O59" i="1"/>
  <c r="N59" i="1"/>
  <c r="M59" i="1"/>
  <c r="K59" i="1"/>
  <c r="J59" i="1"/>
  <c r="I59" i="1"/>
  <c r="H59" i="1"/>
  <c r="G59" i="1"/>
  <c r="F59" i="1"/>
  <c r="E59" i="1"/>
  <c r="D59" i="1"/>
  <c r="C59" i="1"/>
  <c r="B59" i="1"/>
  <c r="A59" i="1"/>
  <c r="AA58" i="1"/>
  <c r="Z58" i="1"/>
  <c r="Y58" i="1"/>
  <c r="X58" i="1"/>
  <c r="W58" i="1"/>
  <c r="V58" i="1"/>
  <c r="U58" i="1"/>
  <c r="T58" i="1"/>
  <c r="S58" i="1"/>
  <c r="R58" i="1"/>
  <c r="Q58" i="1"/>
  <c r="P58" i="1"/>
  <c r="O58" i="1"/>
  <c r="M58" i="1"/>
  <c r="K58" i="1"/>
  <c r="I58" i="1" s="1"/>
  <c r="J58" i="1"/>
  <c r="H58" i="1"/>
  <c r="G58" i="1"/>
  <c r="F58" i="1"/>
  <c r="E58" i="1"/>
  <c r="D58" i="1"/>
  <c r="C58" i="1"/>
  <c r="B58" i="1"/>
  <c r="A58" i="1"/>
  <c r="AA57" i="1"/>
  <c r="Z57" i="1"/>
  <c r="Y57" i="1"/>
  <c r="X57" i="1"/>
  <c r="W57" i="1"/>
  <c r="V57" i="1"/>
  <c r="U57" i="1"/>
  <c r="T57" i="1"/>
  <c r="S57" i="1"/>
  <c r="R57" i="1"/>
  <c r="Q57" i="1"/>
  <c r="P57" i="1"/>
  <c r="O57" i="1"/>
  <c r="N57" i="1"/>
  <c r="M57" i="1"/>
  <c r="K57" i="1"/>
  <c r="J57" i="1"/>
  <c r="H57" i="1"/>
  <c r="G57" i="1"/>
  <c r="F57" i="1"/>
  <c r="E57" i="1"/>
  <c r="D57" i="1"/>
  <c r="C57" i="1"/>
  <c r="B57" i="1"/>
  <c r="A57" i="1"/>
  <c r="AA56" i="1"/>
  <c r="Z56" i="1"/>
  <c r="Y56" i="1"/>
  <c r="X56" i="1"/>
  <c r="W56" i="1"/>
  <c r="V56" i="1"/>
  <c r="U56" i="1"/>
  <c r="T56" i="1"/>
  <c r="S56" i="1"/>
  <c r="R56" i="1"/>
  <c r="Q56" i="1"/>
  <c r="P56" i="1"/>
  <c r="O56" i="1"/>
  <c r="N56" i="1"/>
  <c r="M56" i="1"/>
  <c r="K56" i="1"/>
  <c r="J56" i="1"/>
  <c r="I56" i="1"/>
  <c r="H56" i="1"/>
  <c r="G56" i="1"/>
  <c r="F56" i="1"/>
  <c r="E56" i="1"/>
  <c r="D56" i="1"/>
  <c r="C56" i="1"/>
  <c r="B56" i="1"/>
  <c r="A56" i="1"/>
  <c r="AA55" i="1"/>
  <c r="Z55" i="1"/>
  <c r="Y55" i="1"/>
  <c r="X55" i="1"/>
  <c r="W55" i="1"/>
  <c r="V55" i="1"/>
  <c r="U55" i="1"/>
  <c r="T55" i="1"/>
  <c r="S55" i="1"/>
  <c r="R55" i="1"/>
  <c r="Q55" i="1"/>
  <c r="P55" i="1"/>
  <c r="O55" i="1"/>
  <c r="N55" i="1"/>
  <c r="M55" i="1"/>
  <c r="K55" i="1"/>
  <c r="I55" i="1" s="1"/>
  <c r="J55" i="1"/>
  <c r="H55" i="1"/>
  <c r="G55" i="1"/>
  <c r="F55" i="1"/>
  <c r="E55" i="1"/>
  <c r="D55" i="1"/>
  <c r="C55" i="1"/>
  <c r="B55" i="1"/>
  <c r="A55" i="1"/>
  <c r="AA54" i="1"/>
  <c r="Z54" i="1"/>
  <c r="Y54" i="1"/>
  <c r="X54" i="1"/>
  <c r="W54" i="1"/>
  <c r="V54" i="1"/>
  <c r="U54" i="1"/>
  <c r="T54" i="1"/>
  <c r="S54" i="1"/>
  <c r="R54" i="1"/>
  <c r="Q54" i="1"/>
  <c r="P54" i="1"/>
  <c r="O54" i="1"/>
  <c r="N54" i="1"/>
  <c r="M54" i="1"/>
  <c r="K54" i="1"/>
  <c r="J54" i="1"/>
  <c r="I54" i="1"/>
  <c r="H54" i="1"/>
  <c r="G54" i="1"/>
  <c r="F54" i="1"/>
  <c r="E54" i="1"/>
  <c r="D54" i="1"/>
  <c r="C54" i="1"/>
  <c r="B54" i="1"/>
  <c r="A54" i="1"/>
  <c r="AA53" i="1"/>
  <c r="Z53" i="1"/>
  <c r="Y53" i="1"/>
  <c r="X53" i="1"/>
  <c r="W53" i="1"/>
  <c r="V53" i="1"/>
  <c r="U53" i="1"/>
  <c r="T53" i="1"/>
  <c r="S53" i="1"/>
  <c r="R53" i="1"/>
  <c r="Q53" i="1"/>
  <c r="P53" i="1"/>
  <c r="O53" i="1"/>
  <c r="N53" i="1"/>
  <c r="M53" i="1"/>
  <c r="K53" i="1"/>
  <c r="I53" i="1" s="1"/>
  <c r="J53" i="1"/>
  <c r="H53" i="1"/>
  <c r="G53" i="1"/>
  <c r="F53" i="1"/>
  <c r="E53" i="1"/>
  <c r="D53" i="1"/>
  <c r="C53" i="1"/>
  <c r="B53" i="1"/>
  <c r="A53" i="1"/>
  <c r="AA52" i="1"/>
  <c r="Z52" i="1"/>
  <c r="Y52" i="1"/>
  <c r="X52" i="1"/>
  <c r="W52" i="1"/>
  <c r="V52" i="1"/>
  <c r="U52" i="1"/>
  <c r="T52" i="1"/>
  <c r="S52" i="1"/>
  <c r="R52" i="1"/>
  <c r="Q52" i="1"/>
  <c r="P52" i="1"/>
  <c r="O52" i="1"/>
  <c r="N52" i="1"/>
  <c r="M52" i="1"/>
  <c r="K52" i="1"/>
  <c r="J52" i="1"/>
  <c r="I52" i="1"/>
  <c r="H52" i="1"/>
  <c r="G52" i="1"/>
  <c r="F52" i="1"/>
  <c r="E52" i="1"/>
  <c r="D52" i="1"/>
  <c r="C52" i="1"/>
  <c r="B52" i="1"/>
  <c r="A52" i="1"/>
  <c r="AA51" i="1"/>
  <c r="Z51" i="1"/>
  <c r="Y51" i="1"/>
  <c r="X51" i="1"/>
  <c r="W51" i="1"/>
  <c r="V51" i="1"/>
  <c r="U51" i="1"/>
  <c r="T51" i="1"/>
  <c r="S51" i="1"/>
  <c r="R51" i="1"/>
  <c r="Q51" i="1"/>
  <c r="P51" i="1"/>
  <c r="O51" i="1"/>
  <c r="N51" i="1"/>
  <c r="M51" i="1"/>
  <c r="K51" i="1"/>
  <c r="J51" i="1"/>
  <c r="H51" i="1"/>
  <c r="G51" i="1"/>
  <c r="F51" i="1"/>
  <c r="E51" i="1"/>
  <c r="D51" i="1"/>
  <c r="C51" i="1"/>
  <c r="B51" i="1"/>
  <c r="A51" i="1"/>
  <c r="AA50" i="1"/>
  <c r="Z50" i="1"/>
  <c r="Y50" i="1"/>
  <c r="X50" i="1"/>
  <c r="W50" i="1"/>
  <c r="V50" i="1"/>
  <c r="U50" i="1"/>
  <c r="T50" i="1"/>
  <c r="S50" i="1"/>
  <c r="R50" i="1"/>
  <c r="Q50" i="1"/>
  <c r="P50" i="1"/>
  <c r="O50" i="1"/>
  <c r="N50" i="1"/>
  <c r="M50" i="1"/>
  <c r="K50" i="1"/>
  <c r="I50" i="1" s="1"/>
  <c r="J50" i="1"/>
  <c r="H50" i="1"/>
  <c r="G50" i="1"/>
  <c r="F50" i="1"/>
  <c r="E50" i="1"/>
  <c r="D50" i="1"/>
  <c r="C50" i="1"/>
  <c r="B50" i="1"/>
  <c r="A50" i="1"/>
  <c r="AA49" i="1"/>
  <c r="Z49" i="1"/>
  <c r="Y49" i="1"/>
  <c r="X49" i="1"/>
  <c r="W49" i="1"/>
  <c r="V49" i="1"/>
  <c r="U49" i="1"/>
  <c r="T49" i="1"/>
  <c r="S49" i="1"/>
  <c r="R49" i="1"/>
  <c r="Q49" i="1"/>
  <c r="P49" i="1"/>
  <c r="O49" i="1"/>
  <c r="N49" i="1"/>
  <c r="M49" i="1"/>
  <c r="K49" i="1"/>
  <c r="I49" i="1" s="1"/>
  <c r="J49" i="1"/>
  <c r="H49" i="1"/>
  <c r="G49" i="1"/>
  <c r="F49" i="1"/>
  <c r="E49" i="1"/>
  <c r="D49" i="1"/>
  <c r="C49" i="1"/>
  <c r="B49" i="1"/>
  <c r="A49" i="1"/>
  <c r="AA48" i="1"/>
  <c r="Z48" i="1"/>
  <c r="Y48" i="1"/>
  <c r="X48" i="1"/>
  <c r="W48" i="1"/>
  <c r="V48" i="1"/>
  <c r="U48" i="1"/>
  <c r="T48" i="1"/>
  <c r="S48" i="1"/>
  <c r="R48" i="1"/>
  <c r="Q48" i="1"/>
  <c r="P48" i="1"/>
  <c r="O48" i="1"/>
  <c r="N48" i="1"/>
  <c r="M48" i="1"/>
  <c r="K48" i="1"/>
  <c r="J48" i="1"/>
  <c r="I48" i="1"/>
  <c r="H48" i="1"/>
  <c r="G48" i="1"/>
  <c r="F48" i="1"/>
  <c r="E48" i="1"/>
  <c r="D48" i="1"/>
  <c r="C48" i="1"/>
  <c r="B48" i="1"/>
  <c r="A48" i="1"/>
  <c r="AA47" i="1"/>
  <c r="Z47" i="1"/>
  <c r="Y47" i="1"/>
  <c r="X47" i="1"/>
  <c r="W47" i="1"/>
  <c r="V47" i="1"/>
  <c r="U47" i="1"/>
  <c r="T47" i="1"/>
  <c r="S47" i="1"/>
  <c r="R47" i="1"/>
  <c r="Q47" i="1"/>
  <c r="P47" i="1"/>
  <c r="O47" i="1"/>
  <c r="N47" i="1"/>
  <c r="M47" i="1"/>
  <c r="K47" i="1"/>
  <c r="J47" i="1"/>
  <c r="I47" i="1"/>
  <c r="H47" i="1"/>
  <c r="G47" i="1"/>
  <c r="F47" i="1"/>
  <c r="E47" i="1"/>
  <c r="D47" i="1"/>
  <c r="C47" i="1"/>
  <c r="B47" i="1"/>
  <c r="A47" i="1"/>
  <c r="AA46" i="1"/>
  <c r="Z46" i="1"/>
  <c r="Y46" i="1"/>
  <c r="X46" i="1"/>
  <c r="W46" i="1"/>
  <c r="V46" i="1"/>
  <c r="U46" i="1"/>
  <c r="T46" i="1"/>
  <c r="S46" i="1"/>
  <c r="R46" i="1"/>
  <c r="Q46" i="1"/>
  <c r="P46" i="1"/>
  <c r="O46" i="1"/>
  <c r="N46" i="1"/>
  <c r="M46" i="1"/>
  <c r="K46" i="1"/>
  <c r="I46" i="1" s="1"/>
  <c r="J46" i="1"/>
  <c r="H46" i="1"/>
  <c r="G46" i="1"/>
  <c r="F46" i="1"/>
  <c r="E46" i="1"/>
  <c r="D46" i="1"/>
  <c r="C46" i="1"/>
  <c r="B46" i="1"/>
  <c r="A46" i="1"/>
  <c r="AA45" i="1"/>
  <c r="Z45" i="1"/>
  <c r="Y45" i="1"/>
  <c r="X45" i="1"/>
  <c r="W45" i="1"/>
  <c r="V45" i="1"/>
  <c r="U45" i="1"/>
  <c r="T45" i="1"/>
  <c r="S45" i="1"/>
  <c r="R45" i="1"/>
  <c r="Q45" i="1"/>
  <c r="P45" i="1"/>
  <c r="O45" i="1"/>
  <c r="N45" i="1"/>
  <c r="M45" i="1"/>
  <c r="K45" i="1"/>
  <c r="I45" i="1" s="1"/>
  <c r="J45" i="1"/>
  <c r="H45" i="1"/>
  <c r="G45" i="1"/>
  <c r="F45" i="1"/>
  <c r="E45" i="1"/>
  <c r="D45" i="1"/>
  <c r="C45" i="1"/>
  <c r="B45" i="1"/>
  <c r="A45" i="1"/>
  <c r="AA44" i="1"/>
  <c r="Z44" i="1"/>
  <c r="Y44" i="1"/>
  <c r="X44" i="1"/>
  <c r="W44" i="1"/>
  <c r="V44" i="1"/>
  <c r="U44" i="1"/>
  <c r="T44" i="1"/>
  <c r="S44" i="1"/>
  <c r="R44" i="1"/>
  <c r="Q44" i="1"/>
  <c r="P44" i="1"/>
  <c r="O44" i="1"/>
  <c r="N44" i="1"/>
  <c r="M44" i="1"/>
  <c r="K44" i="1"/>
  <c r="J44" i="1"/>
  <c r="I44" i="1"/>
  <c r="H44" i="1"/>
  <c r="G44" i="1"/>
  <c r="F44" i="1"/>
  <c r="E44" i="1"/>
  <c r="D44" i="1"/>
  <c r="C44" i="1"/>
  <c r="B44" i="1"/>
  <c r="A44" i="1"/>
  <c r="AA43" i="1"/>
  <c r="Z43" i="1"/>
  <c r="Y43" i="1"/>
  <c r="X43" i="1"/>
  <c r="W43" i="1"/>
  <c r="V43" i="1"/>
  <c r="U43" i="1"/>
  <c r="T43" i="1"/>
  <c r="S43" i="1"/>
  <c r="R43" i="1"/>
  <c r="Q43" i="1"/>
  <c r="P43" i="1"/>
  <c r="O43" i="1"/>
  <c r="N43" i="1"/>
  <c r="M43" i="1"/>
  <c r="K43" i="1"/>
  <c r="J43" i="1"/>
  <c r="I43" i="1"/>
  <c r="H43" i="1"/>
  <c r="G43" i="1"/>
  <c r="F43" i="1"/>
  <c r="E43" i="1"/>
  <c r="D43" i="1"/>
  <c r="C43" i="1"/>
  <c r="B43" i="1"/>
  <c r="A43" i="1"/>
  <c r="AA42" i="1"/>
  <c r="Z42" i="1"/>
  <c r="Y42" i="1"/>
  <c r="X42" i="1"/>
  <c r="W42" i="1"/>
  <c r="V42" i="1"/>
  <c r="U42" i="1"/>
  <c r="T42" i="1"/>
  <c r="S42" i="1"/>
  <c r="R42" i="1"/>
  <c r="Q42" i="1"/>
  <c r="P42" i="1"/>
  <c r="O42" i="1"/>
  <c r="N42" i="1"/>
  <c r="M42" i="1"/>
  <c r="K42" i="1"/>
  <c r="I42" i="1" s="1"/>
  <c r="J42" i="1"/>
  <c r="H42" i="1"/>
  <c r="G42" i="1"/>
  <c r="F42" i="1"/>
  <c r="E42" i="1"/>
  <c r="D42" i="1"/>
  <c r="C42" i="1"/>
  <c r="B42" i="1"/>
  <c r="A42" i="1"/>
  <c r="AA41" i="1"/>
  <c r="Z41" i="1"/>
  <c r="Y41" i="1"/>
  <c r="X41" i="1"/>
  <c r="W41" i="1"/>
  <c r="V41" i="1"/>
  <c r="U41" i="1"/>
  <c r="T41" i="1"/>
  <c r="S41" i="1"/>
  <c r="R41" i="1"/>
  <c r="Q41" i="1"/>
  <c r="P41" i="1"/>
  <c r="O41" i="1"/>
  <c r="N41" i="1"/>
  <c r="M41" i="1"/>
  <c r="K41" i="1"/>
  <c r="I41" i="1" s="1"/>
  <c r="J41" i="1"/>
  <c r="H41" i="1"/>
  <c r="G41" i="1"/>
  <c r="F41" i="1"/>
  <c r="E41" i="1"/>
  <c r="D41" i="1"/>
  <c r="C41" i="1"/>
  <c r="B41" i="1"/>
  <c r="A41" i="1"/>
  <c r="AA40" i="1"/>
  <c r="Z40" i="1"/>
  <c r="Y40" i="1"/>
  <c r="X40" i="1"/>
  <c r="W40" i="1"/>
  <c r="V40" i="1"/>
  <c r="U40" i="1"/>
  <c r="T40" i="1"/>
  <c r="S40" i="1"/>
  <c r="R40" i="1"/>
  <c r="Q40" i="1"/>
  <c r="P40" i="1"/>
  <c r="O40" i="1"/>
  <c r="N40" i="1"/>
  <c r="M40" i="1"/>
  <c r="K40" i="1"/>
  <c r="J40" i="1"/>
  <c r="I40" i="1"/>
  <c r="H40" i="1"/>
  <c r="G40" i="1"/>
  <c r="F40" i="1"/>
  <c r="E40" i="1"/>
  <c r="D40" i="1"/>
  <c r="C40" i="1"/>
  <c r="B40" i="1"/>
  <c r="A40" i="1"/>
  <c r="AA39" i="1"/>
  <c r="Z39" i="1"/>
  <c r="Y39" i="1"/>
  <c r="X39" i="1"/>
  <c r="W39" i="1"/>
  <c r="V39" i="1"/>
  <c r="U39" i="1"/>
  <c r="T39" i="1"/>
  <c r="S39" i="1"/>
  <c r="R39" i="1"/>
  <c r="Q39" i="1"/>
  <c r="P39" i="1"/>
  <c r="O39" i="1"/>
  <c r="N39" i="1"/>
  <c r="M39" i="1"/>
  <c r="K39" i="1"/>
  <c r="J39" i="1"/>
  <c r="I39" i="1"/>
  <c r="H39" i="1"/>
  <c r="G39" i="1"/>
  <c r="F39" i="1"/>
  <c r="E39" i="1"/>
  <c r="D39" i="1"/>
  <c r="C39" i="1"/>
  <c r="B39" i="1"/>
  <c r="A39" i="1"/>
  <c r="AA38" i="1"/>
  <c r="Z38" i="1"/>
  <c r="Y38" i="1"/>
  <c r="X38" i="1"/>
  <c r="W38" i="1"/>
  <c r="V38" i="1"/>
  <c r="U38" i="1"/>
  <c r="T38" i="1"/>
  <c r="S38" i="1"/>
  <c r="R38" i="1"/>
  <c r="Q38" i="1"/>
  <c r="P38" i="1"/>
  <c r="O38" i="1"/>
  <c r="N38" i="1"/>
  <c r="M38" i="1"/>
  <c r="K38" i="1"/>
  <c r="I38" i="1" s="1"/>
  <c r="J38" i="1"/>
  <c r="H38" i="1"/>
  <c r="G38" i="1"/>
  <c r="F38" i="1"/>
  <c r="E38" i="1"/>
  <c r="D38" i="1"/>
  <c r="C38" i="1"/>
  <c r="B38" i="1"/>
  <c r="A38" i="1"/>
  <c r="AA37" i="1"/>
  <c r="Z37" i="1"/>
  <c r="Y37" i="1"/>
  <c r="X37" i="1"/>
  <c r="W37" i="1"/>
  <c r="V37" i="1"/>
  <c r="U37" i="1"/>
  <c r="T37" i="1"/>
  <c r="S37" i="1"/>
  <c r="R37" i="1"/>
  <c r="Q37" i="1"/>
  <c r="P37" i="1"/>
  <c r="O37" i="1"/>
  <c r="N37" i="1"/>
  <c r="M37" i="1"/>
  <c r="K37" i="1"/>
  <c r="I37" i="1" s="1"/>
  <c r="J37" i="1"/>
  <c r="H37" i="1"/>
  <c r="G37" i="1"/>
  <c r="F37" i="1"/>
  <c r="E37" i="1"/>
  <c r="D37" i="1"/>
  <c r="C37" i="1"/>
  <c r="B37" i="1"/>
  <c r="A37" i="1"/>
  <c r="AA36" i="1"/>
  <c r="Z36" i="1"/>
  <c r="Y36" i="1"/>
  <c r="X36" i="1"/>
  <c r="W36" i="1"/>
  <c r="V36" i="1"/>
  <c r="U36" i="1"/>
  <c r="T36" i="1"/>
  <c r="S36" i="1"/>
  <c r="R36" i="1"/>
  <c r="Q36" i="1"/>
  <c r="P36" i="1"/>
  <c r="O36" i="1"/>
  <c r="N36" i="1"/>
  <c r="M36" i="1"/>
  <c r="K36" i="1"/>
  <c r="J36" i="1"/>
  <c r="H36" i="1"/>
  <c r="G36" i="1"/>
  <c r="F36" i="1"/>
  <c r="E36" i="1"/>
  <c r="D36" i="1"/>
  <c r="C36" i="1"/>
  <c r="B36" i="1"/>
  <c r="A36" i="1"/>
  <c r="AA35" i="1"/>
  <c r="Z35" i="1"/>
  <c r="Y35" i="1"/>
  <c r="X35" i="1"/>
  <c r="W35" i="1"/>
  <c r="V35" i="1"/>
  <c r="U35" i="1"/>
  <c r="T35" i="1"/>
  <c r="S35" i="1"/>
  <c r="R35" i="1"/>
  <c r="Q35" i="1"/>
  <c r="P35" i="1"/>
  <c r="O35" i="1"/>
  <c r="N35" i="1"/>
  <c r="M35" i="1"/>
  <c r="K35" i="1"/>
  <c r="J35" i="1"/>
  <c r="I35" i="1"/>
  <c r="H35" i="1"/>
  <c r="G35" i="1"/>
  <c r="F35" i="1"/>
  <c r="E35" i="1"/>
  <c r="D35" i="1"/>
  <c r="C35" i="1"/>
  <c r="B35" i="1"/>
  <c r="A35" i="1"/>
  <c r="AA34" i="1"/>
  <c r="Z34" i="1"/>
  <c r="Y34" i="1"/>
  <c r="X34" i="1"/>
  <c r="W34" i="1"/>
  <c r="V34" i="1"/>
  <c r="U34" i="1"/>
  <c r="T34" i="1"/>
  <c r="S34" i="1"/>
  <c r="R34" i="1"/>
  <c r="Q34" i="1"/>
  <c r="P34" i="1"/>
  <c r="O34" i="1"/>
  <c r="N34" i="1"/>
  <c r="M34" i="1"/>
  <c r="K34" i="1"/>
  <c r="I34" i="1" s="1"/>
  <c r="J34" i="1"/>
  <c r="H34" i="1"/>
  <c r="G34" i="1"/>
  <c r="F34" i="1"/>
  <c r="E34" i="1"/>
  <c r="D34" i="1"/>
  <c r="C34" i="1"/>
  <c r="B34" i="1"/>
  <c r="A34" i="1"/>
  <c r="AA33" i="1"/>
  <c r="Z33" i="1"/>
  <c r="Y33" i="1"/>
  <c r="X33" i="1"/>
  <c r="W33" i="1"/>
  <c r="V33" i="1"/>
  <c r="U33" i="1"/>
  <c r="T33" i="1"/>
  <c r="S33" i="1"/>
  <c r="R33" i="1"/>
  <c r="Q33" i="1"/>
  <c r="P33" i="1"/>
  <c r="O33" i="1"/>
  <c r="N33" i="1"/>
  <c r="M33" i="1"/>
  <c r="K33" i="1"/>
  <c r="J33" i="1"/>
  <c r="I33" i="1"/>
  <c r="H33" i="1"/>
  <c r="G33" i="1"/>
  <c r="F33" i="1"/>
  <c r="E33" i="1"/>
  <c r="D33" i="1"/>
  <c r="C33" i="1"/>
  <c r="B33" i="1"/>
  <c r="A33" i="1"/>
  <c r="AA32" i="1"/>
  <c r="Z32" i="1"/>
  <c r="Y32" i="1"/>
  <c r="X32" i="1"/>
  <c r="W32" i="1"/>
  <c r="V32" i="1"/>
  <c r="U32" i="1"/>
  <c r="T32" i="1"/>
  <c r="S32" i="1"/>
  <c r="R32" i="1"/>
  <c r="Q32" i="1"/>
  <c r="P32" i="1"/>
  <c r="O32" i="1"/>
  <c r="M32" i="1"/>
  <c r="K32" i="1"/>
  <c r="I32" i="1" s="1"/>
  <c r="J32" i="1"/>
  <c r="H32" i="1"/>
  <c r="G32" i="1"/>
  <c r="F32" i="1"/>
  <c r="E32" i="1"/>
  <c r="D32" i="1"/>
  <c r="C32" i="1"/>
  <c r="B32" i="1"/>
  <c r="A32" i="1"/>
  <c r="AA31" i="1"/>
  <c r="Z31" i="1"/>
  <c r="Y31" i="1"/>
  <c r="X31" i="1"/>
  <c r="W31" i="1"/>
  <c r="V31" i="1"/>
  <c r="U31" i="1"/>
  <c r="T31" i="1"/>
  <c r="S31" i="1"/>
  <c r="R31" i="1"/>
  <c r="Q31" i="1"/>
  <c r="P31" i="1"/>
  <c r="O31" i="1"/>
  <c r="N31" i="1"/>
  <c r="M31" i="1"/>
  <c r="K31" i="1"/>
  <c r="J31" i="1"/>
  <c r="I31" i="1"/>
  <c r="H31" i="1"/>
  <c r="G31" i="1"/>
  <c r="F31" i="1"/>
  <c r="E31" i="1"/>
  <c r="D31" i="1"/>
  <c r="C31" i="1"/>
  <c r="B31" i="1"/>
  <c r="A31" i="1"/>
  <c r="AA30" i="1"/>
  <c r="Z30" i="1"/>
  <c r="Y30" i="1"/>
  <c r="X30" i="1"/>
  <c r="W30" i="1"/>
  <c r="V30" i="1"/>
  <c r="U30" i="1"/>
  <c r="T30" i="1"/>
  <c r="S30" i="1"/>
  <c r="R30" i="1"/>
  <c r="Q30" i="1"/>
  <c r="P30" i="1"/>
  <c r="O30" i="1"/>
  <c r="N30" i="1"/>
  <c r="M30" i="1"/>
  <c r="K30" i="1"/>
  <c r="J30" i="1"/>
  <c r="I30" i="1"/>
  <c r="H30" i="1"/>
  <c r="G30" i="1"/>
  <c r="F30" i="1"/>
  <c r="E30" i="1"/>
  <c r="D30" i="1"/>
  <c r="C30" i="1"/>
  <c r="B30" i="1"/>
  <c r="A30" i="1"/>
  <c r="AA29" i="1"/>
  <c r="Z29" i="1"/>
  <c r="Y29" i="1"/>
  <c r="X29" i="1"/>
  <c r="W29" i="1"/>
  <c r="V29" i="1"/>
  <c r="U29" i="1"/>
  <c r="T29" i="1"/>
  <c r="S29" i="1"/>
  <c r="R29" i="1"/>
  <c r="Q29" i="1"/>
  <c r="P29" i="1"/>
  <c r="O29" i="1"/>
  <c r="N29" i="1"/>
  <c r="M29" i="1"/>
  <c r="K29" i="1"/>
  <c r="I29" i="1" s="1"/>
  <c r="J29" i="1"/>
  <c r="H29" i="1"/>
  <c r="G29" i="1"/>
  <c r="F29" i="1"/>
  <c r="E29" i="1"/>
  <c r="D29" i="1"/>
  <c r="C29" i="1"/>
  <c r="B29" i="1"/>
  <c r="A29" i="1"/>
  <c r="AA28" i="1"/>
  <c r="Z28" i="1"/>
  <c r="Y28" i="1"/>
  <c r="X28" i="1"/>
  <c r="W28" i="1"/>
  <c r="V28" i="1"/>
  <c r="U28" i="1"/>
  <c r="T28" i="1"/>
  <c r="S28" i="1"/>
  <c r="R28" i="1"/>
  <c r="Q28" i="1"/>
  <c r="P28" i="1"/>
  <c r="O28" i="1"/>
  <c r="N28" i="1"/>
  <c r="M28" i="1"/>
  <c r="K28" i="1"/>
  <c r="I28" i="1" s="1"/>
  <c r="J28" i="1"/>
  <c r="H28" i="1"/>
  <c r="G28" i="1"/>
  <c r="F28" i="1"/>
  <c r="E28" i="1"/>
  <c r="D28" i="1"/>
  <c r="C28" i="1"/>
  <c r="B28" i="1"/>
  <c r="A28" i="1"/>
  <c r="AA27" i="1"/>
  <c r="Z27" i="1"/>
  <c r="Y27" i="1"/>
  <c r="X27" i="1"/>
  <c r="W27" i="1"/>
  <c r="V27" i="1"/>
  <c r="U27" i="1"/>
  <c r="T27" i="1"/>
  <c r="S27" i="1"/>
  <c r="R27" i="1"/>
  <c r="Q27" i="1"/>
  <c r="P27" i="1"/>
  <c r="O27" i="1"/>
  <c r="N27" i="1"/>
  <c r="M27" i="1"/>
  <c r="K27" i="1"/>
  <c r="J27" i="1"/>
  <c r="I27" i="1"/>
  <c r="H27" i="1"/>
  <c r="G27" i="1"/>
  <c r="F27" i="1"/>
  <c r="E27" i="1"/>
  <c r="D27" i="1"/>
  <c r="C27" i="1"/>
  <c r="B27" i="1"/>
  <c r="A27" i="1"/>
  <c r="AA26" i="1"/>
  <c r="Z26" i="1"/>
  <c r="Y26" i="1"/>
  <c r="X26" i="1"/>
  <c r="W26" i="1"/>
  <c r="V26" i="1"/>
  <c r="U26" i="1"/>
  <c r="T26" i="1"/>
  <c r="S26" i="1"/>
  <c r="R26" i="1"/>
  <c r="Q26" i="1"/>
  <c r="P26" i="1"/>
  <c r="O26" i="1"/>
  <c r="N26" i="1"/>
  <c r="M26" i="1"/>
  <c r="K26" i="1"/>
  <c r="J26" i="1"/>
  <c r="I26" i="1"/>
  <c r="H26" i="1"/>
  <c r="G26" i="1"/>
  <c r="F26" i="1"/>
  <c r="E26" i="1"/>
  <c r="D26" i="1"/>
  <c r="C26" i="1"/>
  <c r="B26" i="1"/>
  <c r="A26" i="1"/>
  <c r="AA25" i="1"/>
  <c r="Z25" i="1"/>
  <c r="Y25" i="1"/>
  <c r="X25" i="1"/>
  <c r="W25" i="1"/>
  <c r="V25" i="1"/>
  <c r="U25" i="1"/>
  <c r="T25" i="1"/>
  <c r="S25" i="1"/>
  <c r="R25" i="1"/>
  <c r="Q25" i="1"/>
  <c r="P25" i="1"/>
  <c r="O25" i="1"/>
  <c r="N25" i="1"/>
  <c r="M25" i="1"/>
  <c r="K25" i="1"/>
  <c r="I25" i="1" s="1"/>
  <c r="J25" i="1"/>
  <c r="H25" i="1"/>
  <c r="G25" i="1"/>
  <c r="F25" i="1"/>
  <c r="E25" i="1"/>
  <c r="D25" i="1"/>
  <c r="C25" i="1"/>
  <c r="B25" i="1"/>
  <c r="A25" i="1"/>
  <c r="AA24" i="1"/>
  <c r="Z24" i="1"/>
  <c r="Y24" i="1"/>
  <c r="X24" i="1"/>
  <c r="W24" i="1"/>
  <c r="V24" i="1"/>
  <c r="U24" i="1"/>
  <c r="T24" i="1"/>
  <c r="S24" i="1"/>
  <c r="R24" i="1"/>
  <c r="Q24" i="1"/>
  <c r="P24" i="1"/>
  <c r="O24" i="1"/>
  <c r="N24" i="1"/>
  <c r="M24" i="1"/>
  <c r="K24" i="1"/>
  <c r="I24" i="1" s="1"/>
  <c r="J24" i="1"/>
  <c r="H24" i="1"/>
  <c r="G24" i="1"/>
  <c r="F24" i="1"/>
  <c r="E24" i="1"/>
  <c r="D24" i="1"/>
  <c r="C24" i="1"/>
  <c r="B24" i="1"/>
  <c r="A24" i="1"/>
  <c r="AA23" i="1"/>
  <c r="Z23" i="1"/>
  <c r="Y23" i="1"/>
  <c r="X23" i="1"/>
  <c r="W23" i="1"/>
  <c r="V23" i="1"/>
  <c r="U23" i="1"/>
  <c r="T23" i="1"/>
  <c r="S23" i="1"/>
  <c r="R23" i="1"/>
  <c r="Q23" i="1"/>
  <c r="P23" i="1"/>
  <c r="O23" i="1"/>
  <c r="N23" i="1"/>
  <c r="M23" i="1"/>
  <c r="K23" i="1"/>
  <c r="J23" i="1"/>
  <c r="I23" i="1"/>
  <c r="H23" i="1"/>
  <c r="G23" i="1"/>
  <c r="F23" i="1"/>
  <c r="E23" i="1"/>
  <c r="D23" i="1"/>
  <c r="C23" i="1"/>
  <c r="B23" i="1"/>
  <c r="A23" i="1"/>
  <c r="AA22" i="1"/>
  <c r="Z22" i="1"/>
  <c r="Y22" i="1"/>
  <c r="X22" i="1"/>
  <c r="W22" i="1"/>
  <c r="V22" i="1"/>
  <c r="U22" i="1"/>
  <c r="T22" i="1"/>
  <c r="S22" i="1"/>
  <c r="R22" i="1"/>
  <c r="Q22" i="1"/>
  <c r="P22" i="1"/>
  <c r="O22" i="1"/>
  <c r="N22" i="1"/>
  <c r="M22" i="1"/>
  <c r="K22" i="1"/>
  <c r="J22" i="1"/>
  <c r="I22" i="1"/>
  <c r="H22" i="1"/>
  <c r="G22" i="1"/>
  <c r="F22" i="1"/>
  <c r="E22" i="1"/>
  <c r="D22" i="1"/>
  <c r="C22" i="1"/>
  <c r="B22" i="1"/>
  <c r="A22" i="1"/>
  <c r="AA21" i="1"/>
  <c r="Z21" i="1"/>
  <c r="Y21" i="1"/>
  <c r="X21" i="1"/>
  <c r="W21" i="1"/>
  <c r="V21" i="1"/>
  <c r="U21" i="1"/>
  <c r="T21" i="1"/>
  <c r="S21" i="1"/>
  <c r="R21" i="1"/>
  <c r="Q21" i="1"/>
  <c r="P21" i="1"/>
  <c r="O21" i="1"/>
  <c r="N21" i="1"/>
  <c r="M21" i="1"/>
  <c r="K21" i="1"/>
  <c r="I21" i="1" s="1"/>
  <c r="J21" i="1"/>
  <c r="H21" i="1"/>
  <c r="G21" i="1"/>
  <c r="F21" i="1"/>
  <c r="E21" i="1"/>
  <c r="D21" i="1"/>
  <c r="C21" i="1"/>
  <c r="B21" i="1"/>
  <c r="A21" i="1"/>
  <c r="AA20" i="1"/>
  <c r="Z20" i="1"/>
  <c r="Y20" i="1"/>
  <c r="X20" i="1"/>
  <c r="W20" i="1"/>
  <c r="V20" i="1"/>
  <c r="U20" i="1"/>
  <c r="T20" i="1"/>
  <c r="S20" i="1"/>
  <c r="R20" i="1"/>
  <c r="Q20" i="1"/>
  <c r="P20" i="1"/>
  <c r="O20" i="1"/>
  <c r="M20" i="1"/>
  <c r="K20" i="1"/>
  <c r="J20" i="1"/>
  <c r="H20" i="1"/>
  <c r="G20" i="1"/>
  <c r="F20" i="1"/>
  <c r="E20" i="1"/>
  <c r="D20" i="1"/>
  <c r="C20" i="1"/>
  <c r="B20" i="1"/>
  <c r="A20" i="1"/>
  <c r="AA19" i="1"/>
  <c r="Z19" i="1"/>
  <c r="Y19" i="1"/>
  <c r="X19" i="1"/>
  <c r="W19" i="1"/>
  <c r="V19" i="1"/>
  <c r="U19" i="1"/>
  <c r="T19" i="1"/>
  <c r="S19" i="1"/>
  <c r="R19" i="1"/>
  <c r="Q19" i="1"/>
  <c r="P19" i="1"/>
  <c r="O19" i="1"/>
  <c r="N19" i="1"/>
  <c r="M19" i="1"/>
  <c r="K19" i="1"/>
  <c r="J19" i="1"/>
  <c r="H19" i="1"/>
  <c r="G19" i="1"/>
  <c r="F19" i="1"/>
  <c r="E19" i="1"/>
  <c r="D19" i="1"/>
  <c r="C19" i="1"/>
  <c r="B19" i="1"/>
  <c r="A19" i="1"/>
  <c r="AA18" i="1"/>
  <c r="Z18" i="1"/>
  <c r="Y18" i="1"/>
  <c r="X18" i="1"/>
  <c r="W18" i="1"/>
  <c r="V18" i="1"/>
  <c r="U18" i="1"/>
  <c r="T18" i="1"/>
  <c r="S18" i="1"/>
  <c r="R18" i="1"/>
  <c r="Q18" i="1"/>
  <c r="P18" i="1"/>
  <c r="O18" i="1"/>
  <c r="N18" i="1"/>
  <c r="M18" i="1"/>
  <c r="K18" i="1"/>
  <c r="I18" i="1" s="1"/>
  <c r="J18" i="1"/>
  <c r="H18" i="1"/>
  <c r="G18" i="1"/>
  <c r="F18" i="1"/>
  <c r="E18" i="1"/>
  <c r="D18" i="1"/>
  <c r="C18" i="1"/>
  <c r="B18" i="1"/>
  <c r="A18" i="1"/>
  <c r="AA17" i="1"/>
  <c r="Z17" i="1"/>
  <c r="Y17" i="1"/>
  <c r="X17" i="1"/>
  <c r="W17" i="1"/>
  <c r="V17" i="1"/>
  <c r="U17" i="1"/>
  <c r="T17" i="1"/>
  <c r="S17" i="1"/>
  <c r="R17" i="1"/>
  <c r="Q17" i="1"/>
  <c r="P17" i="1"/>
  <c r="O17" i="1"/>
  <c r="N17" i="1"/>
  <c r="M17" i="1"/>
  <c r="K17" i="1"/>
  <c r="J17" i="1"/>
  <c r="H17" i="1"/>
  <c r="G17" i="1"/>
  <c r="F17" i="1"/>
  <c r="E17" i="1"/>
  <c r="D17" i="1"/>
  <c r="C17" i="1"/>
  <c r="B17" i="1"/>
  <c r="A17" i="1"/>
  <c r="AA16" i="1"/>
  <c r="Z16" i="1"/>
  <c r="Y16" i="1"/>
  <c r="X16" i="1"/>
  <c r="W16" i="1"/>
  <c r="V16" i="1"/>
  <c r="U16" i="1"/>
  <c r="T16" i="1"/>
  <c r="S16" i="1"/>
  <c r="R16" i="1"/>
  <c r="Q16" i="1"/>
  <c r="P16" i="1"/>
  <c r="O16" i="1"/>
  <c r="N16" i="1"/>
  <c r="M16" i="1"/>
  <c r="K16" i="1"/>
  <c r="J16" i="1"/>
  <c r="H16" i="1"/>
  <c r="G16" i="1"/>
  <c r="F16" i="1"/>
  <c r="E16" i="1"/>
  <c r="D16" i="1"/>
  <c r="C16" i="1"/>
  <c r="B16" i="1"/>
  <c r="A16" i="1"/>
  <c r="AA15" i="1"/>
  <c r="Z15" i="1"/>
  <c r="Y15" i="1"/>
  <c r="X15" i="1"/>
  <c r="W15" i="1"/>
  <c r="V15" i="1"/>
  <c r="U15" i="1"/>
  <c r="T15" i="1"/>
  <c r="S15" i="1"/>
  <c r="R15" i="1"/>
  <c r="Q15" i="1"/>
  <c r="P15" i="1"/>
  <c r="O15" i="1"/>
  <c r="N15" i="1"/>
  <c r="M15" i="1"/>
  <c r="K15" i="1"/>
  <c r="J15" i="1"/>
  <c r="H15" i="1"/>
  <c r="G15" i="1"/>
  <c r="F15" i="1"/>
  <c r="E15" i="1"/>
  <c r="D15" i="1"/>
  <c r="C15" i="1"/>
  <c r="B15" i="1"/>
  <c r="A15" i="1"/>
  <c r="AA14" i="1"/>
  <c r="Z14" i="1"/>
  <c r="Y14" i="1"/>
  <c r="X14" i="1"/>
  <c r="W14" i="1"/>
  <c r="V14" i="1"/>
  <c r="U14" i="1"/>
  <c r="T14" i="1"/>
  <c r="S14" i="1"/>
  <c r="R14" i="1"/>
  <c r="Q14" i="1"/>
  <c r="P14" i="1"/>
  <c r="O14" i="1"/>
  <c r="N14" i="1"/>
  <c r="M14" i="1"/>
  <c r="K14" i="1"/>
  <c r="J14" i="1"/>
  <c r="H14" i="1"/>
  <c r="G14" i="1"/>
  <c r="F14" i="1"/>
  <c r="E14" i="1"/>
  <c r="D14" i="1"/>
  <c r="C14" i="1"/>
  <c r="B14" i="1"/>
  <c r="A14" i="1"/>
  <c r="AA13" i="1"/>
  <c r="Z13" i="1"/>
  <c r="Y13" i="1"/>
  <c r="X13" i="1"/>
  <c r="W13" i="1"/>
  <c r="V13" i="1"/>
  <c r="U13" i="1"/>
  <c r="T13" i="1"/>
  <c r="S13" i="1"/>
  <c r="R13" i="1"/>
  <c r="Q13" i="1"/>
  <c r="P13" i="1"/>
  <c r="O13" i="1"/>
  <c r="M13" i="1"/>
  <c r="K13" i="1"/>
  <c r="J13" i="1"/>
  <c r="H13" i="1"/>
  <c r="G13" i="1"/>
  <c r="F13" i="1"/>
  <c r="E13" i="1"/>
  <c r="D13" i="1"/>
  <c r="C13" i="1"/>
  <c r="B13" i="1"/>
  <c r="A13" i="1"/>
  <c r="AA12" i="1"/>
  <c r="Z12" i="1"/>
  <c r="Y12" i="1"/>
  <c r="X12" i="1"/>
  <c r="W12" i="1"/>
  <c r="V12" i="1"/>
  <c r="U12" i="1"/>
  <c r="T12" i="1"/>
  <c r="S12" i="1"/>
  <c r="R12" i="1"/>
  <c r="Q12" i="1"/>
  <c r="P12" i="1"/>
  <c r="O12" i="1"/>
  <c r="N12" i="1"/>
  <c r="M12" i="1"/>
  <c r="K12" i="1"/>
  <c r="J12" i="1"/>
  <c r="H12" i="1"/>
  <c r="G12" i="1"/>
  <c r="F12" i="1"/>
  <c r="E12" i="1"/>
  <c r="D12" i="1"/>
  <c r="C12" i="1"/>
  <c r="B12" i="1"/>
  <c r="A12" i="1"/>
  <c r="AA11" i="1"/>
  <c r="Z11" i="1"/>
  <c r="Y11" i="1"/>
  <c r="X11" i="1"/>
  <c r="W11" i="1"/>
  <c r="V11" i="1"/>
  <c r="U11" i="1"/>
  <c r="T11" i="1"/>
  <c r="S11" i="1"/>
  <c r="R11" i="1"/>
  <c r="Q11" i="1"/>
  <c r="P11" i="1"/>
  <c r="O11" i="1"/>
  <c r="N11" i="1"/>
  <c r="M11" i="1"/>
  <c r="K11" i="1"/>
  <c r="J11" i="1"/>
  <c r="H11" i="1"/>
  <c r="G11" i="1"/>
  <c r="F11" i="1"/>
  <c r="E11" i="1"/>
  <c r="D11" i="1"/>
  <c r="C11" i="1"/>
  <c r="B11" i="1"/>
  <c r="A11" i="1"/>
  <c r="AA10" i="1"/>
  <c r="Z10" i="1"/>
  <c r="Y10" i="1"/>
  <c r="X10" i="1"/>
  <c r="W10" i="1"/>
  <c r="V10" i="1"/>
  <c r="U10" i="1"/>
  <c r="T10" i="1"/>
  <c r="S10" i="1"/>
  <c r="R10" i="1"/>
  <c r="Q10" i="1"/>
  <c r="P10" i="1"/>
  <c r="O10" i="1"/>
  <c r="N10" i="1"/>
  <c r="M10" i="1"/>
  <c r="K10" i="1"/>
  <c r="I10" i="1" s="1"/>
  <c r="J10" i="1"/>
  <c r="H10" i="1"/>
  <c r="G10" i="1"/>
  <c r="F10" i="1"/>
  <c r="E10" i="1"/>
  <c r="D10" i="1"/>
  <c r="C10" i="1"/>
  <c r="B10" i="1"/>
  <c r="A10" i="1"/>
  <c r="AA9" i="1"/>
  <c r="Z9" i="1"/>
  <c r="Y9" i="1"/>
  <c r="X9" i="1"/>
  <c r="W9" i="1"/>
  <c r="V9" i="1"/>
  <c r="U9" i="1"/>
  <c r="T9" i="1"/>
  <c r="S9" i="1"/>
  <c r="R9" i="1"/>
  <c r="Q9" i="1"/>
  <c r="P9" i="1"/>
  <c r="O9" i="1"/>
  <c r="N9" i="1"/>
  <c r="M9" i="1"/>
  <c r="K9" i="1"/>
  <c r="J9" i="1"/>
  <c r="I9" i="1"/>
  <c r="H9" i="1"/>
  <c r="G9" i="1"/>
  <c r="F9" i="1"/>
  <c r="E9" i="1"/>
  <c r="D9" i="1"/>
  <c r="C9" i="1"/>
  <c r="B9" i="1"/>
  <c r="A9" i="1"/>
  <c r="AA8" i="1"/>
  <c r="Z8" i="1"/>
  <c r="Y8" i="1"/>
  <c r="X8" i="1"/>
  <c r="W8" i="1"/>
  <c r="V8" i="1"/>
  <c r="U8" i="1"/>
  <c r="T8" i="1"/>
  <c r="S8" i="1"/>
  <c r="R8" i="1"/>
  <c r="Q8" i="1"/>
  <c r="P8" i="1"/>
  <c r="O8" i="1"/>
  <c r="N8" i="1"/>
  <c r="M8" i="1"/>
  <c r="K8" i="1"/>
  <c r="I8" i="1" s="1"/>
  <c r="J8" i="1"/>
  <c r="H8" i="1"/>
  <c r="G8" i="1"/>
  <c r="F8" i="1"/>
  <c r="E8" i="1"/>
  <c r="D8" i="1"/>
  <c r="C8" i="1"/>
  <c r="B8" i="1"/>
  <c r="A8" i="1"/>
  <c r="AA7" i="1"/>
  <c r="Z7" i="1"/>
  <c r="Y7" i="1"/>
  <c r="X7" i="1"/>
  <c r="W7" i="1"/>
  <c r="V7" i="1"/>
  <c r="U7" i="1"/>
  <c r="T7" i="1"/>
  <c r="S7" i="1"/>
  <c r="R7" i="1"/>
  <c r="Q7" i="1"/>
  <c r="P7" i="1"/>
  <c r="O7" i="1"/>
  <c r="N7" i="1"/>
  <c r="M7" i="1"/>
  <c r="K7" i="1"/>
  <c r="J7" i="1"/>
  <c r="I7" i="1"/>
  <c r="H7" i="1"/>
  <c r="G7" i="1"/>
  <c r="F7" i="1"/>
  <c r="E7" i="1"/>
  <c r="D7" i="1"/>
  <c r="C7" i="1"/>
  <c r="B7" i="1"/>
  <c r="A7" i="1"/>
  <c r="AA6" i="1"/>
  <c r="Z6" i="1"/>
  <c r="Y6" i="1"/>
  <c r="X6" i="1"/>
  <c r="W6" i="1"/>
  <c r="V6" i="1"/>
  <c r="U6" i="1"/>
  <c r="T6" i="1"/>
  <c r="S6" i="1"/>
  <c r="R6" i="1"/>
  <c r="Q6" i="1"/>
  <c r="P6" i="1"/>
  <c r="O6" i="1"/>
  <c r="M6" i="1"/>
  <c r="K6" i="1"/>
  <c r="I6" i="1" s="1"/>
  <c r="J6" i="1"/>
  <c r="H6" i="1"/>
  <c r="G6" i="1"/>
  <c r="F6" i="1"/>
  <c r="E6" i="1"/>
  <c r="D6" i="1"/>
  <c r="C6" i="1"/>
  <c r="B6" i="1"/>
  <c r="A6" i="1"/>
  <c r="AA5" i="1"/>
  <c r="Z5" i="1"/>
  <c r="Y5" i="1"/>
  <c r="X5" i="1"/>
  <c r="W5" i="1"/>
  <c r="V5" i="1"/>
  <c r="U5" i="1"/>
  <c r="T5" i="1"/>
  <c r="S5" i="1"/>
  <c r="R5" i="1"/>
  <c r="Q5" i="1"/>
  <c r="P5" i="1"/>
  <c r="O5" i="1"/>
  <c r="N5" i="1"/>
  <c r="M5" i="1"/>
  <c r="K5" i="1"/>
  <c r="J5" i="1"/>
  <c r="I5" i="1"/>
  <c r="H5" i="1"/>
  <c r="G5" i="1"/>
  <c r="F5" i="1"/>
  <c r="E5" i="1"/>
  <c r="D5" i="1"/>
  <c r="C5" i="1"/>
  <c r="B5" i="1"/>
  <c r="A5" i="1"/>
  <c r="AA4" i="1"/>
  <c r="Z4" i="1"/>
  <c r="Y4" i="1"/>
  <c r="X4" i="1"/>
  <c r="W4" i="1"/>
  <c r="V4" i="1"/>
  <c r="U4" i="1"/>
  <c r="T4" i="1"/>
  <c r="S4" i="1"/>
  <c r="R4" i="1"/>
  <c r="Q4" i="1"/>
  <c r="P4" i="1"/>
  <c r="O4" i="1"/>
  <c r="N4" i="1"/>
  <c r="M4" i="1"/>
  <c r="K4" i="1"/>
  <c r="J4" i="1"/>
  <c r="I4" i="1"/>
  <c r="H4" i="1"/>
  <c r="G4" i="1"/>
  <c r="F4" i="1"/>
  <c r="E4" i="1"/>
  <c r="D4" i="1"/>
  <c r="C4" i="1"/>
  <c r="B4" i="1"/>
  <c r="A4" i="1"/>
  <c r="AA3" i="1"/>
  <c r="Z3" i="1"/>
  <c r="Y3" i="1"/>
  <c r="X3" i="1"/>
  <c r="W3" i="1"/>
  <c r="V3" i="1"/>
  <c r="U3" i="1"/>
  <c r="T3" i="1"/>
  <c r="S3" i="1"/>
  <c r="R3" i="1"/>
  <c r="Q3" i="1"/>
  <c r="P3" i="1"/>
  <c r="O3" i="1"/>
  <c r="N3" i="1"/>
  <c r="M3" i="1"/>
  <c r="K3" i="1"/>
  <c r="I3" i="1" s="1"/>
  <c r="J3" i="1"/>
  <c r="H3" i="1"/>
  <c r="G3" i="1"/>
  <c r="F3" i="1"/>
  <c r="E3" i="1"/>
  <c r="D3" i="1"/>
  <c r="C3" i="1"/>
  <c r="B3" i="1"/>
  <c r="A3" i="1"/>
  <c r="AA2" i="1"/>
  <c r="Z2" i="1"/>
  <c r="Y2" i="1"/>
  <c r="X2" i="1"/>
  <c r="W2" i="1"/>
  <c r="V2" i="1"/>
  <c r="U2" i="1"/>
  <c r="T2" i="1"/>
  <c r="S2" i="1"/>
  <c r="R2" i="1"/>
  <c r="Q2" i="1"/>
  <c r="P2" i="1"/>
  <c r="O2" i="1"/>
  <c r="N2" i="1"/>
  <c r="M2" i="1"/>
  <c r="K2" i="1"/>
  <c r="I2" i="1" s="1"/>
  <c r="J2" i="1"/>
  <c r="H2" i="1"/>
  <c r="G2" i="1"/>
  <c r="F2" i="1"/>
  <c r="E2" i="1"/>
  <c r="D2" i="1"/>
  <c r="C2" i="1"/>
  <c r="B2" i="1"/>
  <c r="A2" i="1"/>
</calcChain>
</file>

<file path=xl/sharedStrings.xml><?xml version="1.0" encoding="utf-8"?>
<sst xmlns="http://schemas.openxmlformats.org/spreadsheetml/2006/main" count="67" uniqueCount="65">
  <si>
    <t>Identifier</t>
  </si>
  <si>
    <t>Title</t>
  </si>
  <si>
    <t>Description</t>
  </si>
  <si>
    <t>Currency</t>
  </si>
  <si>
    <t>Amount Awarded</t>
  </si>
  <si>
    <t>Award Date</t>
  </si>
  <si>
    <t>Planned Dates:Start Date</t>
  </si>
  <si>
    <t>Planned Dates:Duration (months)</t>
  </si>
  <si>
    <t>Recipient Org:Identifier</t>
  </si>
  <si>
    <t>Recipient Org:Name</t>
  </si>
  <si>
    <t>Recipient Org:Charity Number</t>
  </si>
  <si>
    <t>Recipient Org:Company Number</t>
  </si>
  <si>
    <t>Recipient Org:Postal Code</t>
  </si>
  <si>
    <t>Recipient Org:Web Address</t>
  </si>
  <si>
    <t>Beneficiary Location:Name</t>
  </si>
  <si>
    <t>Funding Org:Identifier</t>
  </si>
  <si>
    <t>Funding Org:Name</t>
  </si>
  <si>
    <t>Grant Programme:Code</t>
  </si>
  <si>
    <t>Grant Programme:Title</t>
  </si>
  <si>
    <t>Grant Programme:Description</t>
  </si>
  <si>
    <t>Funding Type:Title</t>
  </si>
  <si>
    <t>Classifications:0:Title</t>
  </si>
  <si>
    <t>Classifications:0:Vocabulary</t>
  </si>
  <si>
    <t>Classifications:1:Title</t>
  </si>
  <si>
    <t>Classifications:1:Vocabulary</t>
  </si>
  <si>
    <t>Last modified</t>
  </si>
  <si>
    <t>Data Source</t>
  </si>
  <si>
    <t>https://londonfutsalstars.com/f/</t>
  </si>
  <si>
    <t>GB-EDU-(146318)</t>
  </si>
  <si>
    <t>GB-EDU-(101941)</t>
  </si>
  <si>
    <t>GB-EDU-(139364)</t>
  </si>
  <si>
    <t>https://www.fulhamcrossacademy.co.uk/</t>
  </si>
  <si>
    <t>GB-EDU-(139365)</t>
  </si>
  <si>
    <t>GB-EDU-(136172)</t>
  </si>
  <si>
    <t>GB-EDU-(143129)</t>
  </si>
  <si>
    <t>GB-EDU-(101879)</t>
  </si>
  <si>
    <t>GB-EDU-(101877)</t>
  </si>
  <si>
    <t>GB-EDU-(101184)</t>
  </si>
  <si>
    <t>https://www.qe2cp.westminster.sch.uk/page/?title=Queen+Elizabeth+II+Jubilee+School&amp;pid=3</t>
  </si>
  <si>
    <t>http://www.dancewest.co.uk/</t>
  </si>
  <si>
    <t>GB-EDU-(131310)</t>
  </si>
  <si>
    <t>GB-EDU-(102231)</t>
  </si>
  <si>
    <t>GB-EDU-(101554)</t>
  </si>
  <si>
    <t>https://www.northpaddyouth.com/</t>
  </si>
  <si>
    <t>GB-EDU-(100011)</t>
  </si>
  <si>
    <t>GB-EDU-(100013)</t>
  </si>
  <si>
    <t>GB-EDU-(102215)</t>
  </si>
  <si>
    <t>GB-EDU-(102211)</t>
  </si>
  <si>
    <t>https://vip.org.uk/</t>
  </si>
  <si>
    <t>GB-EDU-(134226)</t>
  </si>
  <si>
    <t>https://www.familyfriends.uk.com/</t>
  </si>
  <si>
    <t>https://www.alexandraprimaryschool.co.uk/parents/parent-and-school/hsa/</t>
  </si>
  <si>
    <t>https://www.highgatenewtown.org.uk/</t>
  </si>
  <si>
    <t>GB-EDU-(101508)</t>
  </si>
  <si>
    <t>https://www.stalbans-nh.org.uk/welcome2.htm</t>
  </si>
  <si>
    <t>https://www.barnet.gov.uk/directories/food-banks/barnet-community-projects-rainbow-centre</t>
  </si>
  <si>
    <t>GB-LAE-BEN</t>
  </si>
  <si>
    <t>GB-EDU-(146750)</t>
  </si>
  <si>
    <t>GB-EDU-(102195)</t>
  </si>
  <si>
    <t>https://dadihiye.co.uk/</t>
  </si>
  <si>
    <t>https://www.paceforall.com/</t>
  </si>
  <si>
    <t>GB-EDU-(100335)</t>
  </si>
  <si>
    <t>GB-EDU-(142558)</t>
  </si>
  <si>
    <t>GB-EDU-(139594)</t>
  </si>
  <si>
    <t>GB-LAE-CMD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</si>
</sst>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Thh:mm:ss\Z"/>
  </numFmts>
  <fonts count="5" x14ac:knownFonts="1">
    <font>
      <sz val="11"/>
      <color theme="1"/>
      <name val="Calibri"/>
      <family val="2"/>
      <scheme val="minor"/>
    </font>
    <font>
      <sz val="11"/>
      <name val="Calibri"/>
      <family val="2"/>
    </font>
    <font>
      <sz val="11"/>
      <color theme="1"/>
      <name val="Calibri"/>
      <family val="2"/>
    </font>
    <font>
      <sz val="11"/>
      <name val="Calibri"/>
      <family val="2"/>
      <scheme val="minor"/>
    </font>
    <font>
      <sz val="11"/>
      <color rgb="FF0B0C0C"/>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1" fillId="2" borderId="1" xfId="1" applyFill="1" applyBorder="1" applyAlignment="1">
      <alignment wrapText="1"/>
    </xf>
    <xf numFmtId="2" fontId="1" fillId="2" borderId="1" xfId="1" applyNumberFormat="1" applyFill="1" applyBorder="1" applyAlignment="1">
      <alignment wrapText="1"/>
    </xf>
    <xf numFmtId="164" fontId="1" fillId="2" borderId="1" xfId="1" applyNumberFormat="1" applyFill="1" applyBorder="1" applyAlignment="1">
      <alignment wrapText="1"/>
    </xf>
    <xf numFmtId="164" fontId="1" fillId="0" borderId="1" xfId="1" applyNumberFormat="1" applyBorder="1" applyAlignment="1">
      <alignment wrapText="1"/>
    </xf>
    <xf numFmtId="0" fontId="1" fillId="0" borderId="1" xfId="1" applyBorder="1" applyAlignment="1">
      <alignment wrapText="1"/>
    </xf>
    <xf numFmtId="0" fontId="1" fillId="3" borderId="1" xfId="1" applyFill="1" applyBorder="1" applyAlignment="1">
      <alignment horizontal="left" wrapText="1"/>
    </xf>
    <xf numFmtId="0" fontId="1" fillId="3" borderId="1" xfId="1" applyFill="1" applyBorder="1" applyAlignment="1">
      <alignment wrapText="1"/>
    </xf>
    <xf numFmtId="0" fontId="2" fillId="3" borderId="1" xfId="1" applyFont="1" applyFill="1" applyBorder="1" applyAlignment="1">
      <alignment wrapText="1"/>
    </xf>
    <xf numFmtId="165" fontId="1" fillId="3" borderId="1" xfId="1" applyNumberFormat="1" applyFill="1" applyBorder="1" applyAlignment="1">
      <alignment wrapText="1"/>
    </xf>
    <xf numFmtId="0" fontId="1" fillId="0" borderId="0" xfId="1" applyAlignment="1">
      <alignment wrapText="1"/>
    </xf>
    <xf numFmtId="0" fontId="1" fillId="0" borderId="1" xfId="1" applyBorder="1"/>
    <xf numFmtId="2" fontId="1" fillId="0" borderId="1" xfId="1" applyNumberFormat="1" applyBorder="1"/>
    <xf numFmtId="164" fontId="1" fillId="0" borderId="1" xfId="1" applyNumberFormat="1" applyBorder="1"/>
    <xf numFmtId="0" fontId="1" fillId="0" borderId="1" xfId="1" applyBorder="1" applyAlignment="1">
      <alignment horizontal="left"/>
    </xf>
    <xf numFmtId="0" fontId="2" fillId="0" borderId="1" xfId="1" applyFont="1" applyBorder="1"/>
    <xf numFmtId="165" fontId="1" fillId="0" borderId="1" xfId="1" applyNumberFormat="1" applyBorder="1"/>
    <xf numFmtId="0" fontId="1" fillId="0" borderId="0" xfId="1"/>
    <xf numFmtId="0" fontId="3" fillId="0" borderId="1" xfId="1" applyFont="1" applyBorder="1"/>
    <xf numFmtId="0" fontId="4" fillId="0" borderId="1" xfId="1" applyFont="1" applyBorder="1"/>
    <xf numFmtId="0" fontId="4" fillId="0" borderId="0" xfId="1" applyFont="1"/>
    <xf numFmtId="0" fontId="4" fillId="0" borderId="1" xfId="1" applyFont="1" applyBorder="1" applyAlignment="1">
      <alignment vertical="center" wrapText="1"/>
    </xf>
    <xf numFmtId="2" fontId="1" fillId="0" borderId="0" xfId="1" applyNumberFormat="1"/>
    <xf numFmtId="164" fontId="1" fillId="0" borderId="0" xfId="1" applyNumberFormat="1"/>
    <xf numFmtId="0" fontId="1" fillId="0" borderId="0" xfId="1" applyAlignment="1">
      <alignment horizontal="left"/>
    </xf>
    <xf numFmtId="0" fontId="2" fillId="0" borderId="0" xfId="1" applyFont="1"/>
    <xf numFmtId="165" fontId="1" fillId="0" borderId="0" xfId="1" applyNumberFormat="1"/>
  </cellXfs>
  <cellStyles count="2">
    <cellStyle name="Normal" xfId="0" builtinId="0"/>
    <cellStyle name="Normal 3" xfId="1" xr:uid="{560DCE48-1F8D-4A70-A0DC-7DFE87B79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lclondon.sharepoint.com/sites/admindrive/Shared%20Documents/General/Funder%20&amp;%20Sector%20Initiatives/360%20Giving/Conversions/JLC%20360%20Data%20Conversion%20FY%202021-22.xlsx" TargetMode="External"/><Relationship Id="rId1" Type="http://schemas.openxmlformats.org/officeDocument/2006/relationships/externalLinkPath" Target="/sites/admindrive/Shared%20Documents/General/Funder%20&amp;%20Sector%20Initiatives/360%20Giving/Conversions/JLC%20360%20Data%20Conversion%20FY%20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fixed_data"/>
      <sheetName val="#mapping"/>
      <sheetName val="360 data"/>
    </sheetNames>
    <sheetDataSet>
      <sheetData sheetId="0">
        <row r="1">
          <cell r="O1" t="str">
            <v>Programme Area</v>
          </cell>
          <cell r="P1" t="str">
            <v>Age Group</v>
          </cell>
        </row>
        <row r="2">
          <cell r="A2" t="str">
            <v>108961</v>
          </cell>
          <cell r="B2" t="str">
            <v>Art Against Knives</v>
          </cell>
          <cell r="C2" t="str">
            <v>1140866</v>
          </cell>
          <cell r="D2" t="str">
            <v>Core Costs</v>
          </cell>
          <cell r="E2">
            <v>150000</v>
          </cell>
          <cell r="F2">
            <v>44630</v>
          </cell>
          <cell r="G2" t="str">
            <v>Barnet</v>
          </cell>
          <cell r="H2" t="str">
            <v>WC1E 7EB</v>
          </cell>
          <cell r="I2">
            <v>44676</v>
          </cell>
          <cell r="J2">
            <v>44621</v>
          </cell>
          <cell r="K2" t="str">
            <v>36</v>
          </cell>
          <cell r="L2" t="str">
            <v>www.artagainstknives.com</v>
          </cell>
          <cell r="M2" t="str">
            <v>Main Grant</v>
          </cell>
          <cell r="N2" t="str">
            <v>Recovery</v>
          </cell>
          <cell r="O2" t="str">
            <v>Youth Issues</v>
          </cell>
          <cell r="P2" t="str">
            <v>11-25 (Secondary+ YP)</v>
          </cell>
          <cell r="Q2" t="str">
            <v>Core Costs</v>
          </cell>
        </row>
        <row r="3">
          <cell r="A3" t="str">
            <v>108937</v>
          </cell>
          <cell r="B3" t="str">
            <v>Beauchamp Lodge Settlement</v>
          </cell>
          <cell r="C3" t="str">
            <v>1105466</v>
          </cell>
          <cell r="D3" t="str">
            <v>Interior refurbishment of Floating Classroom</v>
          </cell>
          <cell r="E3">
            <v>21500</v>
          </cell>
          <cell r="F3">
            <v>44630</v>
          </cell>
          <cell r="G3" t="str">
            <v>Westminster
RBKC
Camden</v>
          </cell>
          <cell r="H3" t="str">
            <v>W2 1NR</v>
          </cell>
          <cell r="I3">
            <v>44665</v>
          </cell>
          <cell r="J3">
            <v>44578</v>
          </cell>
          <cell r="K3" t="str">
            <v>12</v>
          </cell>
          <cell r="L3" t="str">
            <v>http://www.thefloatingclassroom.co.uk</v>
          </cell>
          <cell r="M3" t="str">
            <v>Main Grant</v>
          </cell>
          <cell r="N3" t="str">
            <v>Recovery</v>
          </cell>
          <cell r="O3" t="str">
            <v>Education &amp; Learning</v>
          </cell>
          <cell r="P3" t="str">
            <v>0-25 Years Old</v>
          </cell>
          <cell r="Q3" t="str">
            <v>Capital</v>
          </cell>
        </row>
        <row r="4">
          <cell r="A4" t="str">
            <v>108594</v>
          </cell>
          <cell r="B4" t="str">
            <v>Key4Life</v>
          </cell>
          <cell r="C4" t="str">
            <v>1152426</v>
          </cell>
          <cell r="D4" t="str">
            <v>White City Pilot Project</v>
          </cell>
          <cell r="E4">
            <v>40000</v>
          </cell>
          <cell r="F4">
            <v>44630</v>
          </cell>
          <cell r="G4" t="str">
            <v>H&amp;F</v>
          </cell>
          <cell r="H4" t="str">
            <v>W12 7PA</v>
          </cell>
          <cell r="I4">
            <v>44665</v>
          </cell>
          <cell r="J4">
            <v>44651</v>
          </cell>
          <cell r="K4" t="str">
            <v>12</v>
          </cell>
          <cell r="L4" t="str">
            <v>http://www.key4life.org.uk</v>
          </cell>
          <cell r="M4" t="str">
            <v>Main Grant</v>
          </cell>
          <cell r="N4" t="str">
            <v>Main</v>
          </cell>
          <cell r="O4" t="str">
            <v>Youth Issues</v>
          </cell>
          <cell r="P4" t="str">
            <v>11-25 (Secondary+ YP)</v>
          </cell>
          <cell r="Q4" t="str">
            <v>Direct Project Costs</v>
          </cell>
        </row>
        <row r="5">
          <cell r="A5" t="str">
            <v>108933</v>
          </cell>
          <cell r="B5" t="str">
            <v>Camden Music Trust</v>
          </cell>
          <cell r="C5" t="str">
            <v>1126046</v>
          </cell>
          <cell r="D5" t="str">
            <v>Individual Capacity Building -  Presentation Training</v>
          </cell>
          <cell r="E5">
            <v>349</v>
          </cell>
          <cell r="F5">
            <v>44589</v>
          </cell>
          <cell r="G5" t="str">
            <v>Camden</v>
          </cell>
          <cell r="H5" t="str">
            <v>BR7 6PA</v>
          </cell>
          <cell r="I5">
            <v>44726</v>
          </cell>
          <cell r="J5">
            <v>44622</v>
          </cell>
          <cell r="K5" t="str">
            <v>6</v>
          </cell>
          <cell r="L5" t="str">
            <v>www.camdenmusic.org</v>
          </cell>
          <cell r="M5" t="str">
            <v>Micro Grant</v>
          </cell>
          <cell r="N5" t="str">
            <v>Capacity Building</v>
          </cell>
          <cell r="O5" t="str">
            <v>Capacity Building</v>
          </cell>
          <cell r="P5" t="str">
            <v>Organisation</v>
          </cell>
          <cell r="Q5" t="str">
            <v>Direct Project Costs</v>
          </cell>
        </row>
        <row r="6">
          <cell r="A6" t="str">
            <v>108848</v>
          </cell>
          <cell r="B6" t="str">
            <v>The Futsal Stars Foundation</v>
          </cell>
          <cell r="C6" t="str">
            <v>1194598</v>
          </cell>
          <cell r="D6" t="str">
            <v>Futsal Holiday Camp for Disadvantaged Young People in Our Community</v>
          </cell>
          <cell r="E6">
            <v>4000</v>
          </cell>
          <cell r="F6">
            <v>44589</v>
          </cell>
          <cell r="G6" t="str">
            <v>Brent
Camden</v>
          </cell>
          <cell r="H6" t="str">
            <v>SW9 9HX</v>
          </cell>
          <cell r="I6">
            <v>44712</v>
          </cell>
          <cell r="J6">
            <v>44606</v>
          </cell>
          <cell r="K6" t="str">
            <v>12</v>
          </cell>
          <cell r="M6" t="str">
            <v>School Holiday Activity Fund</v>
          </cell>
          <cell r="N6" t="str">
            <v>SHAF</v>
          </cell>
          <cell r="O6" t="str">
            <v>Sport</v>
          </cell>
          <cell r="P6" t="str">
            <v>5-19 (School Age CYP)</v>
          </cell>
          <cell r="Q6" t="str">
            <v>Direct Project Costs</v>
          </cell>
        </row>
        <row r="7">
          <cell r="A7" t="str">
            <v>108909</v>
          </cell>
          <cell r="B7" t="str">
            <v>Future First</v>
          </cell>
          <cell r="C7" t="str">
            <v>1135638</v>
          </cell>
          <cell r="D7" t="str">
            <v>Future First - Special school workshop only model</v>
          </cell>
          <cell r="E7">
            <v>5000</v>
          </cell>
          <cell r="F7">
            <v>44589</v>
          </cell>
          <cell r="G7" t="str">
            <v>Harrow
Brent</v>
          </cell>
          <cell r="H7" t="str">
            <v>EC4Y 8BQ</v>
          </cell>
          <cell r="I7">
            <v>44649</v>
          </cell>
          <cell r="J7">
            <v>44621</v>
          </cell>
          <cell r="K7" t="str">
            <v>12</v>
          </cell>
          <cell r="L7" t="str">
            <v>http://www.futurefirst.org.uk</v>
          </cell>
          <cell r="M7" t="str">
            <v>Small Grant</v>
          </cell>
          <cell r="N7" t="str">
            <v>Replication</v>
          </cell>
          <cell r="O7" t="str">
            <v>Special Needs &amp; Disabilities</v>
          </cell>
          <cell r="P7" t="str">
            <v>11-19 (Secondary YP)</v>
          </cell>
          <cell r="Q7" t="str">
            <v>Direct Project Costs</v>
          </cell>
        </row>
        <row r="8">
          <cell r="A8" t="str">
            <v>108925</v>
          </cell>
          <cell r="B8" t="str">
            <v>icandance</v>
          </cell>
          <cell r="C8" t="str">
            <v>1137695</v>
          </cell>
          <cell r="D8" t="str">
            <v>Individual Capacity Building - Makaton Training</v>
          </cell>
          <cell r="E8">
            <v>500</v>
          </cell>
          <cell r="F8">
            <v>44589</v>
          </cell>
          <cell r="G8" t="str">
            <v>Barnet
Brent
Camden</v>
          </cell>
          <cell r="H8" t="str">
            <v>N2 9BA</v>
          </cell>
          <cell r="I8">
            <v>44721</v>
          </cell>
          <cell r="J8">
            <v>44621</v>
          </cell>
          <cell r="K8" t="str">
            <v>6</v>
          </cell>
          <cell r="L8" t="str">
            <v>www.icandance.org.uk</v>
          </cell>
          <cell r="M8" t="str">
            <v>Micro Grant</v>
          </cell>
          <cell r="N8" t="str">
            <v>Capacity Building</v>
          </cell>
          <cell r="O8" t="str">
            <v>Capacity Building</v>
          </cell>
          <cell r="P8" t="str">
            <v>Organisation</v>
          </cell>
          <cell r="Q8" t="str">
            <v>Direct Project Costs</v>
          </cell>
        </row>
        <row r="9">
          <cell r="A9" t="str">
            <v>108773</v>
          </cell>
          <cell r="B9" t="str">
            <v>Masorti Judaism</v>
          </cell>
          <cell r="C9" t="str">
            <v>1117590</v>
          </cell>
          <cell r="D9" t="str">
            <v>Noam Jewish Youth Leadership Centre</v>
          </cell>
          <cell r="E9">
            <v>4600</v>
          </cell>
          <cell r="F9">
            <v>44589</v>
          </cell>
          <cell r="G9" t="str">
            <v>Harrow
Barnet</v>
          </cell>
          <cell r="H9" t="str">
            <v>N3 1XE</v>
          </cell>
          <cell r="I9">
            <v>44631</v>
          </cell>
          <cell r="J9">
            <v>44621</v>
          </cell>
          <cell r="K9" t="str">
            <v>12</v>
          </cell>
          <cell r="L9" t="str">
            <v>http://masorti.org.uk</v>
          </cell>
          <cell r="M9" t="str">
            <v>Small Grant</v>
          </cell>
          <cell r="N9" t="str">
            <v>Small</v>
          </cell>
          <cell r="O9" t="str">
            <v>Youth Clubs &amp; Youth Activities</v>
          </cell>
          <cell r="P9" t="str">
            <v>11-19 (Secondary YP)</v>
          </cell>
          <cell r="Q9" t="str">
            <v>Salary Costs</v>
          </cell>
        </row>
        <row r="10">
          <cell r="A10" t="str">
            <v>108940</v>
          </cell>
          <cell r="B10" t="str">
            <v>Number Champions</v>
          </cell>
          <cell r="C10" t="str">
            <v>1180340</v>
          </cell>
          <cell r="D10" t="str">
            <v>Head of Operations Salary</v>
          </cell>
          <cell r="E10">
            <v>5000</v>
          </cell>
          <cell r="F10">
            <v>44589</v>
          </cell>
          <cell r="G10" t="str">
            <v>Barnet
Westminster
Brent
RBKC
Camden</v>
          </cell>
          <cell r="H10" t="str">
            <v>N2 0AD</v>
          </cell>
          <cell r="I10">
            <v>44606</v>
          </cell>
          <cell r="J10">
            <v>44607</v>
          </cell>
          <cell r="K10" t="str">
            <v>12</v>
          </cell>
          <cell r="L10" t="str">
            <v>http://www.numberchampions.org.uk/</v>
          </cell>
          <cell r="M10" t="str">
            <v>Small Grant</v>
          </cell>
          <cell r="N10" t="str">
            <v>Small</v>
          </cell>
          <cell r="O10" t="str">
            <v>Education &amp; Learning</v>
          </cell>
          <cell r="P10" t="str">
            <v>5-11 (Primary Children)</v>
          </cell>
          <cell r="Q10" t="str">
            <v>Salary Costs</v>
          </cell>
        </row>
        <row r="11">
          <cell r="A11" t="str">
            <v>108931</v>
          </cell>
          <cell r="B11" t="str">
            <v>Ark Acton Academy</v>
          </cell>
          <cell r="D11" t="str">
            <v>WCTP ReAct Connectivity and Wellbeing Festival for Year 8 Students</v>
          </cell>
          <cell r="E11">
            <v>2500</v>
          </cell>
          <cell r="F11">
            <v>44552</v>
          </cell>
          <cell r="G11" t="str">
            <v>Ealing</v>
          </cell>
          <cell r="H11" t="str">
            <v>W3 8EY</v>
          </cell>
          <cell r="I11">
            <v>44649</v>
          </cell>
          <cell r="J11">
            <v>44599</v>
          </cell>
          <cell r="K11" t="str">
            <v>12</v>
          </cell>
          <cell r="L11" t="str">
            <v>http://arkacton.org</v>
          </cell>
          <cell r="M11" t="str">
            <v>Arts in Schools Grant</v>
          </cell>
          <cell r="N11" t="str">
            <v>Cultural Capital</v>
          </cell>
          <cell r="O11" t="str">
            <v>Arts &amp; Science</v>
          </cell>
          <cell r="P11" t="str">
            <v>11-19 (Secondary YP)</v>
          </cell>
          <cell r="Q11" t="str">
            <v>Direct Project Costs</v>
          </cell>
        </row>
        <row r="12">
          <cell r="A12" t="str">
            <v>108924</v>
          </cell>
          <cell r="B12" t="str">
            <v>Ellen Wilkinson School for Girls</v>
          </cell>
          <cell r="D12" t="str">
            <v>WCTP ReAct Connectivity and Wellbeing Festival for Year 8 Students</v>
          </cell>
          <cell r="E12">
            <v>2500</v>
          </cell>
          <cell r="F12">
            <v>44552</v>
          </cell>
          <cell r="G12" t="str">
            <v>Ealing</v>
          </cell>
          <cell r="H12" t="str">
            <v>W3 OHW</v>
          </cell>
          <cell r="I12">
            <v>44606</v>
          </cell>
          <cell r="J12">
            <v>44578</v>
          </cell>
          <cell r="K12" t="str">
            <v>12</v>
          </cell>
          <cell r="L12" t="str">
            <v>http://www.ellenwilkinson.ealing.sch.uk/</v>
          </cell>
          <cell r="M12" t="str">
            <v>Arts in Schools Grant</v>
          </cell>
          <cell r="N12" t="str">
            <v>Cultural Capital</v>
          </cell>
          <cell r="O12" t="str">
            <v>Arts &amp; Science</v>
          </cell>
          <cell r="P12" t="str">
            <v>11-19 (Secondary YP)</v>
          </cell>
          <cell r="Q12" t="str">
            <v>Direct Project Costs</v>
          </cell>
        </row>
        <row r="13">
          <cell r="A13" t="str">
            <v>108923</v>
          </cell>
          <cell r="B13" t="str">
            <v>Fulham Cross Academy</v>
          </cell>
          <cell r="D13" t="str">
            <v>WCTP ReAct Connectivity and Wellbeing Festival for Year 8 Students</v>
          </cell>
          <cell r="E13">
            <v>2500</v>
          </cell>
          <cell r="F13">
            <v>44552</v>
          </cell>
          <cell r="G13" t="str">
            <v>H&amp;F</v>
          </cell>
          <cell r="H13" t="str">
            <v>SW66SN</v>
          </cell>
          <cell r="I13">
            <v>44581</v>
          </cell>
          <cell r="J13">
            <v>44621</v>
          </cell>
          <cell r="K13" t="str">
            <v>12</v>
          </cell>
          <cell r="M13" t="str">
            <v>Arts in Schools Grant</v>
          </cell>
          <cell r="N13" t="str">
            <v>Cultural Capital</v>
          </cell>
          <cell r="O13" t="str">
            <v>Arts &amp; Science</v>
          </cell>
          <cell r="P13" t="str">
            <v>11-19 (Secondary YP)</v>
          </cell>
          <cell r="Q13" t="str">
            <v>Direct Project Costs</v>
          </cell>
        </row>
        <row r="14">
          <cell r="A14" t="str">
            <v>108928</v>
          </cell>
          <cell r="B14" t="str">
            <v>Fulham Cross Girls' School</v>
          </cell>
          <cell r="D14" t="str">
            <v>WCTP ReAct Connectivity and Wellbeing Festival for Year 8 Students</v>
          </cell>
          <cell r="E14">
            <v>2500</v>
          </cell>
          <cell r="F14">
            <v>44552</v>
          </cell>
          <cell r="G14" t="str">
            <v>H&amp;F</v>
          </cell>
          <cell r="H14" t="str">
            <v>SW6 6BP</v>
          </cell>
          <cell r="I14">
            <v>44581</v>
          </cell>
          <cell r="J14">
            <v>44592</v>
          </cell>
          <cell r="K14" t="str">
            <v>12</v>
          </cell>
          <cell r="L14" t="str">
            <v>http://www.fulhamcross.net/</v>
          </cell>
          <cell r="M14" t="str">
            <v>Arts in Schools Grant</v>
          </cell>
          <cell r="N14" t="str">
            <v>Cultural Capital</v>
          </cell>
          <cell r="O14" t="str">
            <v>Arts &amp; Science</v>
          </cell>
          <cell r="P14" t="str">
            <v>11-19 (Secondary YP)</v>
          </cell>
          <cell r="Q14" t="str">
            <v>Direct Project Costs</v>
          </cell>
        </row>
        <row r="15">
          <cell r="A15" t="str">
            <v>108906</v>
          </cell>
          <cell r="B15" t="str">
            <v>Hammersmith Academy</v>
          </cell>
          <cell r="D15" t="str">
            <v>WCTP ReAct Connectivity and Wellbeing Festival for Year 8 Students</v>
          </cell>
          <cell r="E15">
            <v>2500</v>
          </cell>
          <cell r="F15">
            <v>44552</v>
          </cell>
          <cell r="G15" t="str">
            <v>H&amp;F</v>
          </cell>
          <cell r="H15" t="str">
            <v xml:space="preserve">W12 9JD </v>
          </cell>
          <cell r="I15">
            <v>44631</v>
          </cell>
          <cell r="J15">
            <v>44585</v>
          </cell>
          <cell r="K15" t="str">
            <v>12</v>
          </cell>
          <cell r="L15" t="str">
            <v>https://www.hammersmithacademy.org/about-us/staff-and-governors/</v>
          </cell>
          <cell r="M15" t="str">
            <v>Arts in Schools Grant</v>
          </cell>
          <cell r="N15" t="str">
            <v>Cultural Capital</v>
          </cell>
          <cell r="O15" t="str">
            <v>Arts &amp; Science</v>
          </cell>
          <cell r="P15" t="str">
            <v>11-19 (Secondary YP)</v>
          </cell>
          <cell r="Q15" t="str">
            <v>Direct Project Costs</v>
          </cell>
        </row>
        <row r="16">
          <cell r="A16" t="str">
            <v>108922</v>
          </cell>
          <cell r="B16" t="str">
            <v>Phoenix Academy</v>
          </cell>
          <cell r="D16" t="str">
            <v>WCTP ReAct Connectivity and Wellbeing Festival for Year 8 Students</v>
          </cell>
          <cell r="E16">
            <v>2500</v>
          </cell>
          <cell r="F16">
            <v>44552</v>
          </cell>
          <cell r="G16" t="str">
            <v>H&amp;F</v>
          </cell>
          <cell r="H16" t="str">
            <v>W12 0RQ</v>
          </cell>
          <cell r="I16">
            <v>44606</v>
          </cell>
          <cell r="J16">
            <v>44588</v>
          </cell>
          <cell r="K16" t="str">
            <v>12</v>
          </cell>
          <cell r="L16" t="str">
            <v>http://www.phoenixacademy.org.uk</v>
          </cell>
          <cell r="M16" t="str">
            <v>Arts in Schools Grant</v>
          </cell>
          <cell r="N16" t="str">
            <v>Cultural Capital</v>
          </cell>
          <cell r="O16" t="str">
            <v>Arts &amp; Science</v>
          </cell>
          <cell r="P16" t="str">
            <v>11-19 (Secondary YP)</v>
          </cell>
          <cell r="Q16" t="str">
            <v>Direct Project Costs</v>
          </cell>
        </row>
        <row r="17">
          <cell r="A17" t="str">
            <v>108851</v>
          </cell>
          <cell r="B17" t="str">
            <v>Coston Primary School</v>
          </cell>
          <cell r="D17" t="str">
            <v>Year 6 Drama Production</v>
          </cell>
          <cell r="E17">
            <v>3300</v>
          </cell>
          <cell r="F17">
            <v>44525</v>
          </cell>
          <cell r="G17" t="str">
            <v>Ealing</v>
          </cell>
          <cell r="H17" t="str">
            <v>UB6 9JU</v>
          </cell>
          <cell r="I17">
            <v>44581</v>
          </cell>
          <cell r="J17">
            <v>44621</v>
          </cell>
          <cell r="K17" t="str">
            <v>12</v>
          </cell>
          <cell r="L17" t="str">
            <v>http://www.coston.ealing.sch.uk/</v>
          </cell>
          <cell r="M17" t="str">
            <v>Arts in Schools Grant</v>
          </cell>
          <cell r="N17" t="str">
            <v>Cultural Capital</v>
          </cell>
          <cell r="O17" t="str">
            <v>Arts &amp; Science</v>
          </cell>
          <cell r="P17" t="str">
            <v>5-11 (Primary Children)</v>
          </cell>
          <cell r="Q17" t="str">
            <v>Direct Project Costs</v>
          </cell>
        </row>
        <row r="18">
          <cell r="A18" t="str">
            <v>108822</v>
          </cell>
          <cell r="B18" t="str">
            <v>London Chamber Orchestra Trust</v>
          </cell>
          <cell r="C18" t="str">
            <v>297852</v>
          </cell>
          <cell r="D18" t="str">
            <v>JLC Celebrating 30 Years - LCO Music Junction performance</v>
          </cell>
          <cell r="E18">
            <v>2200</v>
          </cell>
          <cell r="F18">
            <v>44525</v>
          </cell>
          <cell r="G18" t="str">
            <v>Harrow</v>
          </cell>
          <cell r="H18" t="str">
            <v>E1 4NS</v>
          </cell>
          <cell r="I18">
            <v>44651</v>
          </cell>
          <cell r="J18">
            <v>44530</v>
          </cell>
          <cell r="K18" t="str">
            <v>12</v>
          </cell>
          <cell r="L18" t="str">
            <v>http://www.lco.co.uk</v>
          </cell>
          <cell r="M18" t="str">
            <v>Small Grant</v>
          </cell>
          <cell r="N18" t="str">
            <v>Small</v>
          </cell>
          <cell r="O18" t="str">
            <v>Arts &amp; Science</v>
          </cell>
          <cell r="P18" t="str">
            <v>11-19 (Secondary YP)</v>
          </cell>
          <cell r="Q18" t="str">
            <v>Salary Costs</v>
          </cell>
        </row>
        <row r="19">
          <cell r="A19" t="str">
            <v>108859</v>
          </cell>
          <cell r="B19" t="str">
            <v>Mayfield Primary School</v>
          </cell>
          <cell r="D19" t="str">
            <v>Theatre trip to see a musical in the West End</v>
          </cell>
          <cell r="E19">
            <v>5000</v>
          </cell>
          <cell r="F19">
            <v>44525</v>
          </cell>
          <cell r="G19" t="str">
            <v>Ealing</v>
          </cell>
          <cell r="H19" t="str">
            <v>W7 3RT</v>
          </cell>
          <cell r="I19">
            <v>44595</v>
          </cell>
          <cell r="J19">
            <v>44621</v>
          </cell>
          <cell r="K19" t="str">
            <v>12</v>
          </cell>
          <cell r="L19" t="str">
            <v>http://www.mayfield.ealing.sch.uk</v>
          </cell>
          <cell r="M19" t="str">
            <v>Arts in Schools Grant</v>
          </cell>
          <cell r="N19" t="str">
            <v>Cultural Capital</v>
          </cell>
          <cell r="O19" t="str">
            <v>Arts &amp; Science</v>
          </cell>
          <cell r="P19" t="str">
            <v>5-11 (Primary Children)</v>
          </cell>
          <cell r="Q19" t="str">
            <v>Arts in Schools</v>
          </cell>
        </row>
        <row r="20">
          <cell r="A20" t="str">
            <v>108904</v>
          </cell>
          <cell r="B20" t="str">
            <v>QEII Jubilee School</v>
          </cell>
          <cell r="D20" t="str">
            <v>Inclusive Creative Arts project exploring our place based identity</v>
          </cell>
          <cell r="E20">
            <v>5000</v>
          </cell>
          <cell r="F20">
            <v>44525</v>
          </cell>
          <cell r="G20" t="str">
            <v>Westminster
Brent
RBKC</v>
          </cell>
          <cell r="H20" t="str">
            <v>W9 3LG</v>
          </cell>
          <cell r="I20">
            <v>44606</v>
          </cell>
          <cell r="J20">
            <v>44571</v>
          </cell>
          <cell r="K20" t="str">
            <v>12</v>
          </cell>
          <cell r="M20" t="str">
            <v>Arts in Schools Grant</v>
          </cell>
          <cell r="N20" t="str">
            <v>Cultural Capital</v>
          </cell>
          <cell r="O20" t="str">
            <v>Arts &amp; Science</v>
          </cell>
          <cell r="P20" t="str">
            <v>0-25 Years Old</v>
          </cell>
          <cell r="Q20" t="str">
            <v>Direct Project Costs</v>
          </cell>
        </row>
        <row r="21">
          <cell r="A21" t="str">
            <v>108903</v>
          </cell>
          <cell r="B21" t="str">
            <v>Thanet Youth and Community Centre</v>
          </cell>
          <cell r="C21" t="str">
            <v>1111955</v>
          </cell>
          <cell r="D21" t="str">
            <v>The Thanet Youth and Community Centre - Christmas Youth Programe</v>
          </cell>
          <cell r="E21">
            <v>2700</v>
          </cell>
          <cell r="F21">
            <v>44525</v>
          </cell>
          <cell r="G21" t="str">
            <v>Camden</v>
          </cell>
          <cell r="H21" t="str">
            <v>NW5 4HD</v>
          </cell>
          <cell r="I21">
            <v>44712</v>
          </cell>
          <cell r="J21">
            <v>44550</v>
          </cell>
          <cell r="K21" t="str">
            <v>12</v>
          </cell>
          <cell r="L21" t="str">
            <v>http://www.thethanet.com</v>
          </cell>
          <cell r="M21" t="str">
            <v>School Holiday Activity Fund</v>
          </cell>
          <cell r="N21" t="str">
            <v>SHAF</v>
          </cell>
          <cell r="O21" t="str">
            <v>Youth Clubs &amp; Youth Activities</v>
          </cell>
          <cell r="P21" t="str">
            <v>5-19 (School Age CYP)</v>
          </cell>
          <cell r="Q21" t="str">
            <v>Salary Costs</v>
          </cell>
        </row>
        <row r="22">
          <cell r="A22" t="str">
            <v>108713</v>
          </cell>
          <cell r="B22" t="str">
            <v>The Abbey Community Centre</v>
          </cell>
          <cell r="C22" t="str">
            <v>295191</v>
          </cell>
          <cell r="D22" t="str">
            <v>Creche and Outreach service for disadvantaged children aged 0-2</v>
          </cell>
          <cell r="E22">
            <v>60000</v>
          </cell>
          <cell r="F22">
            <v>44518</v>
          </cell>
          <cell r="G22" t="str">
            <v>Brent
Camden</v>
          </cell>
          <cell r="H22" t="str">
            <v>NW6 4DJ</v>
          </cell>
          <cell r="I22">
            <v>44581</v>
          </cell>
          <cell r="J22">
            <v>44564</v>
          </cell>
          <cell r="K22" t="str">
            <v>36</v>
          </cell>
          <cell r="L22" t="str">
            <v>http://www.abbeycc-kilburn.org.uk</v>
          </cell>
          <cell r="M22" t="str">
            <v>Main Grant</v>
          </cell>
          <cell r="N22" t="str">
            <v>Main</v>
          </cell>
          <cell r="O22" t="str">
            <v>Children &amp; Families</v>
          </cell>
          <cell r="P22" t="str">
            <v>Under 5s</v>
          </cell>
          <cell r="Q22" t="str">
            <v>Salary Costs</v>
          </cell>
        </row>
        <row r="23">
          <cell r="A23" t="str">
            <v>108796</v>
          </cell>
          <cell r="B23" t="str">
            <v>Action Space</v>
          </cell>
          <cell r="C23" t="str">
            <v>289618</v>
          </cell>
          <cell r="D23" t="str">
            <v>Visual art programme for young people with learning disabilities</v>
          </cell>
          <cell r="E23">
            <v>90000</v>
          </cell>
          <cell r="F23">
            <v>44518</v>
          </cell>
          <cell r="G23" t="str">
            <v>Brent</v>
          </cell>
          <cell r="H23" t="str">
            <v>WC1N 2NP</v>
          </cell>
          <cell r="I23">
            <v>44581</v>
          </cell>
          <cell r="J23">
            <v>44574</v>
          </cell>
          <cell r="K23" t="str">
            <v>36</v>
          </cell>
          <cell r="L23" t="str">
            <v>www.actionspace.org</v>
          </cell>
          <cell r="M23" t="str">
            <v>Main Grant</v>
          </cell>
          <cell r="N23" t="str">
            <v>Main</v>
          </cell>
          <cell r="O23" t="str">
            <v>Special Needs &amp; Disabilities</v>
          </cell>
          <cell r="P23" t="str">
            <v>19-25 (Young Adults Post School)</v>
          </cell>
          <cell r="Q23" t="str">
            <v>Salary Costs</v>
          </cell>
        </row>
        <row r="24">
          <cell r="A24" t="str">
            <v>108559</v>
          </cell>
          <cell r="B24" t="str">
            <v>Ansar Youth Project</v>
          </cell>
          <cell r="C24" t="str">
            <v>1119724</v>
          </cell>
          <cell r="D24" t="str">
            <v>Director salary and core costs</v>
          </cell>
          <cell r="E24">
            <v>105000</v>
          </cell>
          <cell r="F24">
            <v>44518</v>
          </cell>
          <cell r="G24" t="str">
            <v>Brent</v>
          </cell>
          <cell r="H24" t="str">
            <v>HA9 7EU</v>
          </cell>
          <cell r="I24">
            <v>44606</v>
          </cell>
          <cell r="J24">
            <v>44531</v>
          </cell>
          <cell r="K24" t="str">
            <v>36</v>
          </cell>
          <cell r="L24" t="str">
            <v>http://AnsarYouth.org.uk</v>
          </cell>
          <cell r="M24" t="str">
            <v>Main Grant</v>
          </cell>
          <cell r="N24" t="str">
            <v>Main</v>
          </cell>
          <cell r="O24" t="str">
            <v>Youth Clubs &amp; Youth Activities</v>
          </cell>
          <cell r="P24" t="str">
            <v>5-19 (School Age CYP)</v>
          </cell>
          <cell r="Q24" t="str">
            <v>Salary Costs</v>
          </cell>
        </row>
        <row r="25">
          <cell r="A25" t="str">
            <v>108539</v>
          </cell>
          <cell r="B25" t="str">
            <v xml:space="preserve">Anti-Tribalism Movement </v>
          </cell>
          <cell r="C25" t="str">
            <v>1168836</v>
          </cell>
          <cell r="D25" t="str">
            <v>DONTJUDGEDONTLABEL</v>
          </cell>
          <cell r="E25">
            <v>90000</v>
          </cell>
          <cell r="F25">
            <v>44518</v>
          </cell>
          <cell r="G25" t="str">
            <v>Brent
Ealing
Camden
H&amp;F</v>
          </cell>
          <cell r="H25" t="str">
            <v>W12 8LJ</v>
          </cell>
          <cell r="I25">
            <v>44631</v>
          </cell>
          <cell r="J25">
            <v>44562</v>
          </cell>
          <cell r="K25" t="str">
            <v>36</v>
          </cell>
          <cell r="L25" t="str">
            <v>www.theatm.org</v>
          </cell>
          <cell r="M25" t="str">
            <v>Main Grant</v>
          </cell>
          <cell r="N25" t="str">
            <v>Main</v>
          </cell>
          <cell r="O25" t="str">
            <v>Youth Issues</v>
          </cell>
          <cell r="P25" t="str">
            <v>11-19 (Secondary YP)</v>
          </cell>
          <cell r="Q25" t="str">
            <v>Direct Project Costs</v>
          </cell>
        </row>
        <row r="26">
          <cell r="A26" t="str">
            <v>108561</v>
          </cell>
          <cell r="B26" t="str">
            <v>The Arts Emergency Service</v>
          </cell>
          <cell r="C26" t="str">
            <v>1152377</v>
          </cell>
          <cell r="D26" t="str">
            <v>London Mentoring Programme</v>
          </cell>
          <cell r="E26">
            <v>75000</v>
          </cell>
          <cell r="F26">
            <v>44518</v>
          </cell>
          <cell r="G26" t="str">
            <v>Discretionary</v>
          </cell>
          <cell r="H26" t="str">
            <v>N4 2TG</v>
          </cell>
          <cell r="I26">
            <v>44546</v>
          </cell>
          <cell r="J26">
            <v>44562</v>
          </cell>
          <cell r="K26" t="str">
            <v>36</v>
          </cell>
          <cell r="L26" t="str">
            <v>http://www.arts-emergency.org</v>
          </cell>
          <cell r="M26" t="str">
            <v>Main Grant</v>
          </cell>
          <cell r="N26" t="str">
            <v>Main</v>
          </cell>
          <cell r="O26" t="str">
            <v>Education &amp; Learning</v>
          </cell>
          <cell r="P26" t="str">
            <v>16-25 (GCSE+)</v>
          </cell>
          <cell r="Q26" t="str">
            <v>Direct Project Costs</v>
          </cell>
        </row>
        <row r="27">
          <cell r="A27" t="str">
            <v>108819</v>
          </cell>
          <cell r="B27" t="str">
            <v>Brent Adolescent Centre</v>
          </cell>
          <cell r="C27" t="str">
            <v>1081903</v>
          </cell>
          <cell r="D27" t="str">
            <v>In-house Services: Core Costs</v>
          </cell>
          <cell r="E27">
            <v>120000</v>
          </cell>
          <cell r="F27">
            <v>44518</v>
          </cell>
          <cell r="G27" t="str">
            <v>Brent</v>
          </cell>
          <cell r="H27" t="str">
            <v>NW6 7TT</v>
          </cell>
          <cell r="I27">
            <v>44546</v>
          </cell>
          <cell r="J27">
            <v>44531</v>
          </cell>
          <cell r="K27" t="str">
            <v>36</v>
          </cell>
          <cell r="L27" t="str">
            <v>http://www.brentcentre.org.uk</v>
          </cell>
          <cell r="M27" t="str">
            <v>Main Grant</v>
          </cell>
          <cell r="N27" t="str">
            <v>Main</v>
          </cell>
          <cell r="O27" t="str">
            <v>Emotional Wellbeing</v>
          </cell>
          <cell r="P27" t="str">
            <v>11-25 (Secondary+ YP)</v>
          </cell>
          <cell r="Q27" t="str">
            <v>Core Costs</v>
          </cell>
        </row>
        <row r="28">
          <cell r="A28" t="str">
            <v>108451</v>
          </cell>
          <cell r="B28" t="str">
            <v>BFTS</v>
          </cell>
          <cell r="C28" t="str">
            <v>1176158</v>
          </cell>
          <cell r="D28" t="str">
            <v>DBA Mentoring Program</v>
          </cell>
          <cell r="E28">
            <v>88500</v>
          </cell>
          <cell r="F28">
            <v>44518</v>
          </cell>
          <cell r="G28" t="str">
            <v>Harrow
Barnet
Brent</v>
          </cell>
          <cell r="H28" t="str">
            <v>NG4 2LA</v>
          </cell>
          <cell r="I28">
            <v>44546</v>
          </cell>
          <cell r="J28">
            <v>44348</v>
          </cell>
          <cell r="K28" t="str">
            <v>36</v>
          </cell>
          <cell r="L28" t="str">
            <v>http://www.bfts.org.uk</v>
          </cell>
          <cell r="M28" t="str">
            <v>Main Grant</v>
          </cell>
          <cell r="N28" t="str">
            <v>Main</v>
          </cell>
          <cell r="O28" t="str">
            <v>Education &amp; Learning</v>
          </cell>
          <cell r="P28" t="str">
            <v>5-11 (Primary Children)</v>
          </cell>
          <cell r="Q28" t="str">
            <v>Direct Project Costs</v>
          </cell>
        </row>
        <row r="29">
          <cell r="A29" t="str">
            <v>108842</v>
          </cell>
          <cell r="B29" t="str">
            <v>Britsom</v>
          </cell>
          <cell r="C29" t="str">
            <v>1125927</v>
          </cell>
          <cell r="D29" t="str">
            <v>Core Costs</v>
          </cell>
          <cell r="E29">
            <v>120000</v>
          </cell>
          <cell r="F29">
            <v>44518</v>
          </cell>
          <cell r="G29" t="str">
            <v>Barnet</v>
          </cell>
          <cell r="H29" t="str">
            <v>NW7 2AE</v>
          </cell>
          <cell r="I29">
            <v>44599</v>
          </cell>
          <cell r="J29">
            <v>44531</v>
          </cell>
          <cell r="K29" t="str">
            <v>36</v>
          </cell>
          <cell r="L29" t="str">
            <v>http://www.britsom.org/</v>
          </cell>
          <cell r="M29" t="str">
            <v>Main Grant</v>
          </cell>
          <cell r="N29" t="str">
            <v>Recovery</v>
          </cell>
          <cell r="O29" t="str">
            <v>Education &amp; Learning</v>
          </cell>
          <cell r="P29" t="str">
            <v>5-19 (School Age CYP)</v>
          </cell>
          <cell r="Q29" t="str">
            <v>Core Costs</v>
          </cell>
        </row>
        <row r="30">
          <cell r="A30" t="str">
            <v>108841</v>
          </cell>
          <cell r="B30" t="str">
            <v>artsdepot</v>
          </cell>
          <cell r="C30" t="str">
            <v>1083893</v>
          </cell>
          <cell r="D30" t="str">
            <v>Barnet &amp; Culture for Youth Implementation Programme</v>
          </cell>
          <cell r="E30">
            <v>35000</v>
          </cell>
          <cell r="F30">
            <v>44518</v>
          </cell>
          <cell r="G30" t="str">
            <v>Barnet</v>
          </cell>
          <cell r="H30" t="str">
            <v>N12 OGA</v>
          </cell>
          <cell r="I30">
            <v>44546</v>
          </cell>
          <cell r="J30">
            <v>44570</v>
          </cell>
          <cell r="K30" t="str">
            <v>12</v>
          </cell>
          <cell r="L30" t="str">
            <v>www.artsdepot.co.uk</v>
          </cell>
          <cell r="M30" t="str">
            <v>Main Grant</v>
          </cell>
          <cell r="N30" t="str">
            <v>Cultural Capital</v>
          </cell>
          <cell r="O30" t="str">
            <v>Arts &amp; Science</v>
          </cell>
          <cell r="P30" t="str">
            <v>0-25 Years Old</v>
          </cell>
          <cell r="Q30" t="str">
            <v>Direct Project Costs</v>
          </cell>
        </row>
        <row r="31">
          <cell r="A31" t="str">
            <v>108755</v>
          </cell>
          <cell r="B31" t="str">
            <v>Caring Hair</v>
          </cell>
          <cell r="C31" t="str">
            <v>1145258</v>
          </cell>
          <cell r="D31" t="str">
            <v>Face the future - Camden</v>
          </cell>
          <cell r="E31">
            <v>75000</v>
          </cell>
          <cell r="F31">
            <v>44518</v>
          </cell>
          <cell r="G31" t="str">
            <v>Discretionary</v>
          </cell>
          <cell r="H31" t="str">
            <v>SG1 3AN</v>
          </cell>
          <cell r="I31">
            <v>44581</v>
          </cell>
          <cell r="J31">
            <v>44593</v>
          </cell>
          <cell r="K31" t="str">
            <v>36</v>
          </cell>
          <cell r="L31" t="str">
            <v>www.cancerhaircare.co.uk</v>
          </cell>
          <cell r="M31" t="str">
            <v>Main Grant</v>
          </cell>
          <cell r="N31" t="str">
            <v>Main</v>
          </cell>
          <cell r="O31" t="str">
            <v>Emotional Wellbeing</v>
          </cell>
          <cell r="P31" t="str">
            <v>0-25 Years Old</v>
          </cell>
          <cell r="Q31" t="str">
            <v>Direct Project Costs</v>
          </cell>
        </row>
        <row r="32">
          <cell r="A32" t="str">
            <v>108772</v>
          </cell>
          <cell r="B32" t="str">
            <v>DanceWest</v>
          </cell>
          <cell r="C32">
            <v>1179424</v>
          </cell>
          <cell r="D32" t="str">
            <v>DanceWest: 'Dance for all'</v>
          </cell>
          <cell r="E32">
            <v>43500</v>
          </cell>
          <cell r="F32">
            <v>44518</v>
          </cell>
          <cell r="G32" t="str">
            <v>RBKC
H&amp;F</v>
          </cell>
          <cell r="H32" t="str">
            <v>W60QL</v>
          </cell>
          <cell r="I32">
            <v>44581</v>
          </cell>
          <cell r="J32">
            <v>44536</v>
          </cell>
          <cell r="K32" t="str">
            <v>36</v>
          </cell>
          <cell r="M32" t="str">
            <v>Main Grant</v>
          </cell>
          <cell r="N32" t="str">
            <v>Main</v>
          </cell>
          <cell r="O32" t="str">
            <v>Arts &amp; Science</v>
          </cell>
          <cell r="P32" t="str">
            <v>0-25 Years Old</v>
          </cell>
          <cell r="Q32" t="str">
            <v>Core Costs</v>
          </cell>
        </row>
        <row r="33">
          <cell r="A33" t="str">
            <v>108733</v>
          </cell>
          <cell r="B33" t="str">
            <v>Debate Mate Schools Limited</v>
          </cell>
          <cell r="C33" t="str">
            <v>1121222</v>
          </cell>
          <cell r="D33" t="str">
            <v>Core After-School Debating Programme</v>
          </cell>
          <cell r="E33">
            <v>90000</v>
          </cell>
          <cell r="F33">
            <v>44518</v>
          </cell>
          <cell r="G33" t="str">
            <v>Discretionary</v>
          </cell>
          <cell r="H33" t="str">
            <v>SE1 4YR</v>
          </cell>
          <cell r="I33">
            <v>44581</v>
          </cell>
          <cell r="J33">
            <v>44562</v>
          </cell>
          <cell r="K33" t="str">
            <v>36</v>
          </cell>
          <cell r="L33" t="str">
            <v>http://www.debatemate.org</v>
          </cell>
          <cell r="M33" t="str">
            <v>Main Grant</v>
          </cell>
          <cell r="N33" t="str">
            <v>Main</v>
          </cell>
          <cell r="O33" t="str">
            <v>Education &amp; Learning</v>
          </cell>
          <cell r="P33" t="str">
            <v>5-19 (School Age CYP)</v>
          </cell>
          <cell r="Q33" t="str">
            <v>Direct Project Costs</v>
          </cell>
        </row>
        <row r="34">
          <cell r="A34" t="str">
            <v>108816</v>
          </cell>
          <cell r="B34" t="str">
            <v>Ebony Steelband Trust</v>
          </cell>
          <cell r="C34" t="str">
            <v>1098408</v>
          </cell>
          <cell r="D34" t="str">
            <v>St Peter's Primary and Kensington Aldridge Academy Steel Pan</v>
          </cell>
          <cell r="E34">
            <v>15000</v>
          </cell>
          <cell r="F34">
            <v>44518</v>
          </cell>
          <cell r="G34" t="str">
            <v>Westminster
RBKC</v>
          </cell>
          <cell r="H34" t="str">
            <v>W9 2AN</v>
          </cell>
          <cell r="I34">
            <v>44581</v>
          </cell>
          <cell r="J34">
            <v>44562</v>
          </cell>
          <cell r="K34" t="str">
            <v>12</v>
          </cell>
          <cell r="L34" t="str">
            <v>www.ebony.org.uk</v>
          </cell>
          <cell r="M34" t="str">
            <v>Main Grant</v>
          </cell>
          <cell r="N34" t="str">
            <v>Cultural Capital</v>
          </cell>
          <cell r="O34" t="str">
            <v>Arts &amp; Science</v>
          </cell>
          <cell r="P34" t="str">
            <v>5-19 (School Age CYP)</v>
          </cell>
          <cell r="Q34" t="str">
            <v>Direct Project Costs</v>
          </cell>
        </row>
        <row r="35">
          <cell r="A35" t="str">
            <v>108705</v>
          </cell>
          <cell r="B35" t="str">
            <v>Education and Skills Development Group</v>
          </cell>
          <cell r="C35" t="str">
            <v>1118721</v>
          </cell>
          <cell r="D35" t="str">
            <v>West London Supplementary Schools Project</v>
          </cell>
          <cell r="E35">
            <v>120000</v>
          </cell>
          <cell r="F35">
            <v>44518</v>
          </cell>
          <cell r="G35" t="str">
            <v>Brent
Ealing</v>
          </cell>
          <cell r="H35" t="str">
            <v>UB2 5AL</v>
          </cell>
          <cell r="I35">
            <v>44649</v>
          </cell>
          <cell r="J35">
            <v>44501</v>
          </cell>
          <cell r="K35" t="str">
            <v>36</v>
          </cell>
          <cell r="L35" t="str">
            <v>http://www.esdeg.org.uk</v>
          </cell>
          <cell r="M35" t="str">
            <v>Main Grant</v>
          </cell>
          <cell r="N35" t="str">
            <v>Main</v>
          </cell>
          <cell r="O35" t="str">
            <v>Education &amp; Learning</v>
          </cell>
          <cell r="P35" t="str">
            <v>5-11 (Primary Children)</v>
          </cell>
          <cell r="Q35" t="str">
            <v>Direct Project Costs</v>
          </cell>
        </row>
        <row r="36">
          <cell r="A36" t="str">
            <v>108809</v>
          </cell>
          <cell r="B36" t="str">
            <v>Elthorne Park High School</v>
          </cell>
          <cell r="D36" t="str">
            <v>Ealing Schools Counselling Partnership</v>
          </cell>
          <cell r="E36">
            <v>123000</v>
          </cell>
          <cell r="F36">
            <v>44518</v>
          </cell>
          <cell r="G36" t="str">
            <v>Ealing</v>
          </cell>
          <cell r="H36" t="str">
            <v>W7 2AH</v>
          </cell>
          <cell r="I36">
            <v>44581</v>
          </cell>
          <cell r="J36">
            <v>44562</v>
          </cell>
          <cell r="K36" t="str">
            <v>36</v>
          </cell>
          <cell r="L36" t="str">
            <v>http://www.ephs.ealing.sch.uk</v>
          </cell>
          <cell r="M36" t="str">
            <v>Main Grant</v>
          </cell>
          <cell r="N36" t="str">
            <v>Schools in Partnership</v>
          </cell>
          <cell r="O36" t="str">
            <v>Emotional Wellbeing</v>
          </cell>
          <cell r="P36" t="str">
            <v>5-19 (School Age CYP)</v>
          </cell>
          <cell r="Q36" t="str">
            <v>Salary Costs</v>
          </cell>
        </row>
        <row r="37">
          <cell r="A37" t="str">
            <v>108869</v>
          </cell>
          <cell r="B37" t="str">
            <v>English National Ballet</v>
          </cell>
          <cell r="C37" t="str">
            <v>214005</v>
          </cell>
          <cell r="D37" t="str">
            <v>Ballet Explored – Khan Retrospective: Dust/Giselle/Creature</v>
          </cell>
          <cell r="E37">
            <v>30000</v>
          </cell>
          <cell r="F37">
            <v>44518</v>
          </cell>
          <cell r="G37" t="str">
            <v>Barnet
Westminster
RBKC
H&amp;F</v>
          </cell>
          <cell r="H37" t="str">
            <v>SW7 2ES</v>
          </cell>
          <cell r="I37">
            <v>44665</v>
          </cell>
          <cell r="J37">
            <v>44531</v>
          </cell>
          <cell r="K37" t="str">
            <v>12</v>
          </cell>
          <cell r="L37" t="str">
            <v>www.ballet.org.uk</v>
          </cell>
          <cell r="M37" t="str">
            <v>Main Grant</v>
          </cell>
          <cell r="N37" t="str">
            <v>Cultural Capital</v>
          </cell>
          <cell r="O37" t="str">
            <v>Arts &amp; Science</v>
          </cell>
          <cell r="P37" t="str">
            <v>11-19 (Secondary YP)</v>
          </cell>
          <cell r="Q37" t="str">
            <v>Direct Project Costs</v>
          </cell>
        </row>
        <row r="38">
          <cell r="A38" t="str">
            <v>108774</v>
          </cell>
          <cell r="B38" t="str">
            <v>Everyday Magic</v>
          </cell>
          <cell r="C38" t="str">
            <v>1148659</v>
          </cell>
          <cell r="D38" t="str">
            <v>Nature's Here in Town</v>
          </cell>
          <cell r="E38">
            <v>90000</v>
          </cell>
          <cell r="F38">
            <v>44518</v>
          </cell>
          <cell r="G38" t="str">
            <v>Ealing
RBKC</v>
          </cell>
          <cell r="H38" t="str">
            <v>SE8 3PA</v>
          </cell>
          <cell r="I38">
            <v>44546</v>
          </cell>
          <cell r="J38">
            <v>44571</v>
          </cell>
          <cell r="K38" t="str">
            <v>36</v>
          </cell>
          <cell r="L38" t="str">
            <v>http://www.everydaymagic.org.uk</v>
          </cell>
          <cell r="M38" t="str">
            <v>Main Grant</v>
          </cell>
          <cell r="N38" t="str">
            <v>Main</v>
          </cell>
          <cell r="O38" t="str">
            <v>Education &amp; Learning</v>
          </cell>
          <cell r="P38" t="str">
            <v>5-11 (Primary Children)</v>
          </cell>
          <cell r="Q38" t="str">
            <v>Direct Project Costs</v>
          </cell>
        </row>
        <row r="39">
          <cell r="A39" t="str">
            <v>108785</v>
          </cell>
          <cell r="B39" t="str">
            <v xml:space="preserve">Fulham Reach Boat Club </v>
          </cell>
          <cell r="C39" t="str">
            <v>1161813</v>
          </cell>
          <cell r="D39" t="str">
            <v>Improving young lives through state school rowing</v>
          </cell>
          <cell r="E39">
            <v>105000</v>
          </cell>
          <cell r="F39">
            <v>44518</v>
          </cell>
          <cell r="G39" t="str">
            <v>H&amp;F</v>
          </cell>
          <cell r="H39" t="str">
            <v>W6 9GX</v>
          </cell>
          <cell r="I39">
            <v>44546</v>
          </cell>
          <cell r="J39">
            <v>44445</v>
          </cell>
          <cell r="K39" t="str">
            <v>36</v>
          </cell>
          <cell r="L39" t="str">
            <v>http://www.fulhamreachboatclub.com</v>
          </cell>
          <cell r="M39" t="str">
            <v>Main Grant</v>
          </cell>
          <cell r="N39" t="str">
            <v>Main</v>
          </cell>
          <cell r="O39" t="str">
            <v>Sport</v>
          </cell>
          <cell r="P39" t="str">
            <v>11-19 (Secondary YP)</v>
          </cell>
          <cell r="Q39" t="str">
            <v>Direct Project Costs</v>
          </cell>
        </row>
        <row r="40">
          <cell r="A40" t="str">
            <v>108461</v>
          </cell>
          <cell r="B40" t="str">
            <v>Gheez Rite Chaplaincy Community Association</v>
          </cell>
          <cell r="C40" t="str">
            <v>1056622</v>
          </cell>
          <cell r="D40" t="str">
            <v>After School Activities and Planning for the Future</v>
          </cell>
          <cell r="E40">
            <v>60000</v>
          </cell>
          <cell r="F40">
            <v>44518</v>
          </cell>
          <cell r="G40" t="str">
            <v>Barnet
Westminster
Brent
Ealing
RBKC
H&amp;F</v>
          </cell>
          <cell r="H40" t="str">
            <v>W6 7BW</v>
          </cell>
          <cell r="I40">
            <v>44581</v>
          </cell>
          <cell r="J40">
            <v>44562</v>
          </cell>
          <cell r="K40" t="str">
            <v>36</v>
          </cell>
          <cell r="L40" t="str">
            <v>http://www.meadna.com/business%20page/Commentary%20pages/Gheez%20Rite%20Saturday.htm</v>
          </cell>
          <cell r="M40" t="str">
            <v>Main Grant</v>
          </cell>
          <cell r="N40" t="str">
            <v>Main</v>
          </cell>
          <cell r="O40" t="str">
            <v>Education &amp; Learning</v>
          </cell>
          <cell r="P40" t="str">
            <v>5-19 (School Age CYP)</v>
          </cell>
          <cell r="Q40" t="str">
            <v>Core Costs</v>
          </cell>
        </row>
        <row r="41">
          <cell r="A41" t="str">
            <v>108543</v>
          </cell>
          <cell r="B41" t="str">
            <v>Harrow Steel</v>
          </cell>
          <cell r="C41" t="str">
            <v>1186948</v>
          </cell>
          <cell r="D41" t="str">
            <v>Harrow Steel Band - running costs for the band.</v>
          </cell>
          <cell r="E41">
            <v>48000</v>
          </cell>
          <cell r="F41">
            <v>44518</v>
          </cell>
          <cell r="G41" t="str">
            <v>Harrow</v>
          </cell>
          <cell r="H41" t="str">
            <v>HA5 2RZ</v>
          </cell>
          <cell r="I41">
            <v>44546</v>
          </cell>
          <cell r="J41">
            <v>44564</v>
          </cell>
          <cell r="K41" t="str">
            <v>36</v>
          </cell>
          <cell r="L41" t="str">
            <v>http://harrowsteel.org.uk</v>
          </cell>
          <cell r="M41" t="str">
            <v>Main Grant</v>
          </cell>
          <cell r="N41" t="str">
            <v>Main</v>
          </cell>
          <cell r="O41" t="str">
            <v>Arts &amp; Science</v>
          </cell>
          <cell r="P41" t="str">
            <v>11-19 (Secondary YP)</v>
          </cell>
          <cell r="Q41" t="str">
            <v>Core Costs</v>
          </cell>
        </row>
        <row r="42">
          <cell r="A42" t="str">
            <v>108839</v>
          </cell>
          <cell r="B42" t="str">
            <v>Ignite Youth</v>
          </cell>
          <cell r="C42" t="str">
            <v>1189771</v>
          </cell>
          <cell r="D42" t="str">
            <v>Core Costs</v>
          </cell>
          <cell r="E42">
            <v>150000</v>
          </cell>
          <cell r="F42">
            <v>44518</v>
          </cell>
          <cell r="G42" t="str">
            <v>Harrow</v>
          </cell>
          <cell r="H42" t="str">
            <v>HA2 0TY</v>
          </cell>
          <cell r="I42">
            <v>44567</v>
          </cell>
          <cell r="J42">
            <v>44564</v>
          </cell>
          <cell r="K42" t="str">
            <v>36</v>
          </cell>
          <cell r="L42" t="str">
            <v>http://www.igniteyouth.org.uk</v>
          </cell>
          <cell r="M42" t="str">
            <v>Main Grant</v>
          </cell>
          <cell r="N42" t="str">
            <v>Recovery</v>
          </cell>
          <cell r="O42" t="str">
            <v>Youth Issues</v>
          </cell>
          <cell r="P42" t="str">
            <v>11-25 (Secondary+ YP)</v>
          </cell>
          <cell r="Q42" t="str">
            <v>Core Costs</v>
          </cell>
        </row>
        <row r="43">
          <cell r="A43" t="str">
            <v>108516</v>
          </cell>
          <cell r="B43" t="str">
            <v>Latin American House</v>
          </cell>
          <cell r="C43" t="str">
            <v>1127253</v>
          </cell>
          <cell r="D43" t="str">
            <v>Children and Young People Programme</v>
          </cell>
          <cell r="E43">
            <v>90000</v>
          </cell>
          <cell r="F43">
            <v>44518</v>
          </cell>
          <cell r="G43" t="str">
            <v>Barnet
Westminster
Brent
RBKC
Camden</v>
          </cell>
          <cell r="H43" t="str">
            <v>NW6 4TA</v>
          </cell>
          <cell r="I43">
            <v>44581</v>
          </cell>
          <cell r="J43">
            <v>44564</v>
          </cell>
          <cell r="K43" t="str">
            <v>36</v>
          </cell>
          <cell r="L43" t="str">
            <v>http://www.casalatina.org.uk/en/</v>
          </cell>
          <cell r="M43" t="str">
            <v>Main Grant</v>
          </cell>
          <cell r="N43" t="str">
            <v>Main</v>
          </cell>
          <cell r="O43" t="str">
            <v>Youth Clubs &amp; Youth Activities</v>
          </cell>
          <cell r="P43" t="str">
            <v>5-19 (School Age CYP)</v>
          </cell>
          <cell r="Q43" t="str">
            <v>Salary Costs</v>
          </cell>
        </row>
        <row r="44">
          <cell r="A44" t="str">
            <v>108866</v>
          </cell>
          <cell r="B44" t="str">
            <v>Lauderdale House Society</v>
          </cell>
          <cell r="C44" t="str">
            <v>275502</v>
          </cell>
          <cell r="D44" t="str">
            <v>Artists' Added Value</v>
          </cell>
          <cell r="E44">
            <v>29000</v>
          </cell>
          <cell r="F44">
            <v>44518</v>
          </cell>
          <cell r="G44" t="str">
            <v>Camden</v>
          </cell>
          <cell r="H44" t="str">
            <v>N6 5HG</v>
          </cell>
          <cell r="I44">
            <v>44606</v>
          </cell>
          <cell r="J44">
            <v>44531</v>
          </cell>
          <cell r="K44" t="str">
            <v>12</v>
          </cell>
          <cell r="L44" t="str">
            <v>www.lauderdalehouse.org.uk</v>
          </cell>
          <cell r="M44" t="str">
            <v>Main Grant</v>
          </cell>
          <cell r="N44" t="str">
            <v>Cultural Capital</v>
          </cell>
          <cell r="O44" t="str">
            <v>Arts &amp; Science</v>
          </cell>
          <cell r="P44" t="str">
            <v>11-19 (Secondary YP)</v>
          </cell>
          <cell r="Q44" t="str">
            <v>Direct Project Costs</v>
          </cell>
        </row>
        <row r="45">
          <cell r="A45" t="str">
            <v>108867</v>
          </cell>
          <cell r="B45" t="str">
            <v>The Mozartists</v>
          </cell>
          <cell r="C45" t="str">
            <v>1063387</v>
          </cell>
          <cell r="D45" t="str">
            <v>Outreach in Ealing</v>
          </cell>
          <cell r="E45">
            <v>35000</v>
          </cell>
          <cell r="F45">
            <v>44518</v>
          </cell>
          <cell r="G45" t="str">
            <v>Ealing</v>
          </cell>
          <cell r="H45" t="str">
            <v>W6 0LH</v>
          </cell>
          <cell r="I45">
            <v>44649</v>
          </cell>
          <cell r="J45">
            <v>44566</v>
          </cell>
          <cell r="K45" t="str">
            <v>6</v>
          </cell>
          <cell r="L45" t="str">
            <v>www.mozartists.com</v>
          </cell>
          <cell r="M45" t="str">
            <v>Main Grant</v>
          </cell>
          <cell r="N45" t="str">
            <v>Cultural Capital</v>
          </cell>
          <cell r="O45" t="str">
            <v>Arts &amp; Science</v>
          </cell>
          <cell r="P45" t="str">
            <v>5-19 (School Age CYP)</v>
          </cell>
          <cell r="Q45" t="str">
            <v>Direct Project Costs</v>
          </cell>
        </row>
        <row r="46">
          <cell r="A46" t="str">
            <v>108865</v>
          </cell>
          <cell r="B46" t="str">
            <v>National Youth Theatre</v>
          </cell>
          <cell r="C46" t="str">
            <v>306075</v>
          </cell>
          <cell r="D46" t="str">
            <v>Inclusive Drama</v>
          </cell>
          <cell r="E46">
            <v>28300</v>
          </cell>
          <cell r="F46">
            <v>44518</v>
          </cell>
          <cell r="G46" t="str">
            <v>Ealing
Discretionary</v>
          </cell>
          <cell r="H46" t="str">
            <v>N7 6LW</v>
          </cell>
          <cell r="I46">
            <v>44525</v>
          </cell>
          <cell r="J46">
            <v>44564</v>
          </cell>
          <cell r="K46" t="str">
            <v>8</v>
          </cell>
          <cell r="L46" t="str">
            <v>www.nyt.org.uk</v>
          </cell>
          <cell r="M46" t="str">
            <v>Main Grant</v>
          </cell>
          <cell r="N46" t="str">
            <v>Cultural Capital</v>
          </cell>
          <cell r="O46" t="str">
            <v>Arts &amp; Science</v>
          </cell>
          <cell r="P46" t="str">
            <v>11-19 (Secondary YP)</v>
          </cell>
          <cell r="Q46" t="str">
            <v>Direct Project Costs</v>
          </cell>
        </row>
        <row r="47">
          <cell r="A47" t="str">
            <v>108544</v>
          </cell>
          <cell r="B47" t="str">
            <v>New Citizens' Gateway</v>
          </cell>
          <cell r="C47" t="str">
            <v>1107965</v>
          </cell>
          <cell r="D47" t="str">
            <v>Refugee Youth Counselling Project</v>
          </cell>
          <cell r="E47">
            <v>90000</v>
          </cell>
          <cell r="F47">
            <v>44518</v>
          </cell>
          <cell r="G47" t="str">
            <v>Harrow
Barnet
Westminster
Brent
City of London</v>
          </cell>
          <cell r="H47" t="str">
            <v>NW9 6LH</v>
          </cell>
          <cell r="I47">
            <v>44546</v>
          </cell>
          <cell r="J47">
            <v>44531</v>
          </cell>
          <cell r="K47" t="str">
            <v>36</v>
          </cell>
          <cell r="L47" t="str">
            <v>http://www.b-r-s.org.uk</v>
          </cell>
          <cell r="M47" t="str">
            <v>Main Grant</v>
          </cell>
          <cell r="N47" t="str">
            <v>Main</v>
          </cell>
          <cell r="O47" t="str">
            <v>Emotional Wellbeing</v>
          </cell>
          <cell r="P47" t="str">
            <v>11-25 (Secondary+ YP)</v>
          </cell>
          <cell r="Q47" t="str">
            <v>Direct Project Costs</v>
          </cell>
        </row>
        <row r="48">
          <cell r="A48" t="str">
            <v>108557</v>
          </cell>
          <cell r="B48" t="str">
            <v>The Original Club</v>
          </cell>
          <cell r="C48" t="str">
            <v>1101267</v>
          </cell>
          <cell r="D48" t="str">
            <v>Children and Juniors Taekwondo Club</v>
          </cell>
          <cell r="E48">
            <v>27000</v>
          </cell>
          <cell r="F48">
            <v>44518</v>
          </cell>
          <cell r="G48" t="str">
            <v>Brent
H&amp;F</v>
          </cell>
          <cell r="H48" t="str">
            <v>W36BB</v>
          </cell>
          <cell r="I48">
            <v>44546</v>
          </cell>
          <cell r="J48">
            <v>44531</v>
          </cell>
          <cell r="K48" t="str">
            <v>36</v>
          </cell>
          <cell r="L48" t="str">
            <v>http://www.originaltkd.co.uk</v>
          </cell>
          <cell r="M48" t="str">
            <v>Main Grant</v>
          </cell>
          <cell r="N48" t="str">
            <v>Main</v>
          </cell>
          <cell r="O48" t="str">
            <v>Sport</v>
          </cell>
          <cell r="P48" t="str">
            <v>5-19 (School Age CYP)</v>
          </cell>
          <cell r="Q48" t="str">
            <v>Direct Project Costs</v>
          </cell>
        </row>
        <row r="49">
          <cell r="A49" t="str">
            <v>108579</v>
          </cell>
          <cell r="B49" t="str">
            <v>Potential Youth Mentoring</v>
          </cell>
          <cell r="C49" t="str">
            <v>1193902</v>
          </cell>
          <cell r="D49" t="str">
            <v>Potential Youth Mentoring - Service Co-ordinator salary and activities budget.</v>
          </cell>
          <cell r="E49">
            <v>81000</v>
          </cell>
          <cell r="F49">
            <v>44518</v>
          </cell>
          <cell r="G49" t="str">
            <v>Brent
Ealing</v>
          </cell>
          <cell r="H49" t="str">
            <v>N12 8NR</v>
          </cell>
          <cell r="I49">
            <v>44581</v>
          </cell>
          <cell r="J49">
            <v>44593</v>
          </cell>
          <cell r="K49" t="str">
            <v>36</v>
          </cell>
          <cell r="L49" t="str">
            <v>http://www.potentialyouthmentoring.org.uk</v>
          </cell>
          <cell r="M49" t="str">
            <v>Main Grant</v>
          </cell>
          <cell r="N49" t="str">
            <v>Main</v>
          </cell>
          <cell r="O49" t="str">
            <v>Education &amp; Learning</v>
          </cell>
          <cell r="P49" t="str">
            <v>11-19 (Secondary YP)</v>
          </cell>
          <cell r="Q49" t="str">
            <v>Salary Costs</v>
          </cell>
        </row>
        <row r="50">
          <cell r="A50" t="str">
            <v>108803</v>
          </cell>
          <cell r="B50" t="str">
            <v>The Primary Shakespeare Company</v>
          </cell>
          <cell r="C50" t="str">
            <v>1157282</v>
          </cell>
          <cell r="D50" t="str">
            <v>Primary Shakespeare Company 2022-2025</v>
          </cell>
          <cell r="E50">
            <v>180000</v>
          </cell>
          <cell r="F50">
            <v>44518</v>
          </cell>
          <cell r="G50" t="str">
            <v>Harrow
Barnet
Westminster
Ealing
Camden</v>
          </cell>
          <cell r="H50" t="str">
            <v>SE5 7HN</v>
          </cell>
          <cell r="I50">
            <v>44581</v>
          </cell>
          <cell r="J50">
            <v>44531</v>
          </cell>
          <cell r="K50" t="str">
            <v>36</v>
          </cell>
          <cell r="L50" t="str">
            <v>http://www.primaryshakespearecompany.org</v>
          </cell>
          <cell r="M50" t="str">
            <v>Main Grant</v>
          </cell>
          <cell r="N50" t="str">
            <v>Main</v>
          </cell>
          <cell r="O50" t="str">
            <v>Arts &amp; Science</v>
          </cell>
          <cell r="P50" t="str">
            <v>5-11 (Primary Children)</v>
          </cell>
          <cell r="Q50" t="str">
            <v>Core Costs</v>
          </cell>
        </row>
        <row r="51">
          <cell r="A51" t="str">
            <v>108810</v>
          </cell>
          <cell r="B51" t="str">
            <v>St Teresa's Catholic Primary and Nursery School</v>
          </cell>
          <cell r="D51" t="str">
            <v>Harrow Schools Counselling Partnership</v>
          </cell>
          <cell r="E51">
            <v>118000</v>
          </cell>
          <cell r="F51">
            <v>44518</v>
          </cell>
          <cell r="G51" t="str">
            <v>Harrow</v>
          </cell>
          <cell r="H51" t="str">
            <v>HA3 6LE</v>
          </cell>
          <cell r="I51">
            <v>44581</v>
          </cell>
          <cell r="J51">
            <v>44562</v>
          </cell>
          <cell r="K51" t="str">
            <v>36</v>
          </cell>
          <cell r="L51" t="str">
            <v>www.stteresas-harrow.co.uk</v>
          </cell>
          <cell r="M51" t="str">
            <v>Main Grant</v>
          </cell>
          <cell r="N51" t="str">
            <v>Schools in Partnership</v>
          </cell>
          <cell r="O51" t="str">
            <v>Emotional Wellbeing</v>
          </cell>
          <cell r="P51" t="str">
            <v>5-19 (School Age CYP)</v>
          </cell>
          <cell r="Q51" t="str">
            <v>Salary Costs</v>
          </cell>
        </row>
        <row r="52">
          <cell r="A52" t="str">
            <v>108527</v>
          </cell>
          <cell r="B52" t="str">
            <v>Stonegrove Community Trust</v>
          </cell>
          <cell r="C52" t="str">
            <v>1161812</v>
          </cell>
          <cell r="D52" t="str">
            <v>Play, Learn, Grow</v>
          </cell>
          <cell r="E52">
            <v>75000</v>
          </cell>
          <cell r="F52">
            <v>44518</v>
          </cell>
          <cell r="G52" t="str">
            <v>Harrow
Barnet</v>
          </cell>
          <cell r="H52" t="str">
            <v>HA8 8BN</v>
          </cell>
          <cell r="I52">
            <v>44581</v>
          </cell>
          <cell r="J52">
            <v>44571</v>
          </cell>
          <cell r="K52" t="str">
            <v>36</v>
          </cell>
          <cell r="L52" t="str">
            <v>http://www.sct.london</v>
          </cell>
          <cell r="M52" t="str">
            <v>Main Grant</v>
          </cell>
          <cell r="N52" t="str">
            <v>Main</v>
          </cell>
          <cell r="O52" t="str">
            <v>Youth Clubs &amp; Youth Activities</v>
          </cell>
          <cell r="P52" t="str">
            <v>0-25 Years Old</v>
          </cell>
          <cell r="Q52" t="str">
            <v>Direct Project Costs</v>
          </cell>
        </row>
        <row r="53">
          <cell r="A53" t="str">
            <v>108482</v>
          </cell>
          <cell r="B53" t="str">
            <v>Woodland Adventure - Forest School Harrow</v>
          </cell>
          <cell r="C53" t="str">
            <v>1151381</v>
          </cell>
          <cell r="D53" t="str">
            <v>Core Costs</v>
          </cell>
          <cell r="E53">
            <v>90000</v>
          </cell>
          <cell r="F53">
            <v>44518</v>
          </cell>
          <cell r="G53" t="str">
            <v>Harrow</v>
          </cell>
          <cell r="H53" t="str">
            <v>HA3 6DQ</v>
          </cell>
          <cell r="I53">
            <v>44658</v>
          </cell>
          <cell r="J53">
            <v>44501</v>
          </cell>
          <cell r="K53" t="str">
            <v>36</v>
          </cell>
          <cell r="L53" t="str">
            <v>http://www.forestschoolharrow.co.uk</v>
          </cell>
          <cell r="M53" t="str">
            <v>Main Grant</v>
          </cell>
          <cell r="N53" t="str">
            <v>Main</v>
          </cell>
          <cell r="O53" t="str">
            <v>Education &amp; Learning</v>
          </cell>
          <cell r="P53" t="str">
            <v>0-25 Years Old</v>
          </cell>
          <cell r="Q53" t="str">
            <v>Core Costs</v>
          </cell>
        </row>
        <row r="54">
          <cell r="A54" t="str">
            <v>108780</v>
          </cell>
          <cell r="B54" t="str">
            <v xml:space="preserve">Young Barnet Foundation </v>
          </cell>
          <cell r="C54" t="str">
            <v>1164713</v>
          </cell>
          <cell r="D54" t="str">
            <v>Young Barnet Foundation Core Costs</v>
          </cell>
          <cell r="E54">
            <v>300000</v>
          </cell>
          <cell r="F54">
            <v>44518</v>
          </cell>
          <cell r="G54" t="str">
            <v>Barnet</v>
          </cell>
          <cell r="H54" t="str">
            <v>EN4 8SG</v>
          </cell>
          <cell r="I54">
            <v>44665</v>
          </cell>
          <cell r="J54">
            <v>44562</v>
          </cell>
          <cell r="K54" t="str">
            <v>36</v>
          </cell>
          <cell r="L54" t="str">
            <v>http://www.youngbarnetfoundation.org.uk</v>
          </cell>
          <cell r="M54" t="str">
            <v>Main Grant</v>
          </cell>
          <cell r="N54" t="str">
            <v>Capacity Building</v>
          </cell>
          <cell r="O54" t="str">
            <v>Capacity Building</v>
          </cell>
          <cell r="P54" t="str">
            <v>0-25 Years Old</v>
          </cell>
          <cell r="Q54" t="str">
            <v>Core Costs</v>
          </cell>
        </row>
        <row r="63">
          <cell r="A63" t="str">
            <v>108823</v>
          </cell>
          <cell r="B63" t="str">
            <v>Descendants</v>
          </cell>
          <cell r="C63" t="str">
            <v>1109057</v>
          </cell>
          <cell r="D63" t="str">
            <v>The Legacy Series Activity Week</v>
          </cell>
          <cell r="E63">
            <v>4000</v>
          </cell>
          <cell r="F63">
            <v>44473</v>
          </cell>
          <cell r="G63" t="str">
            <v>Ealing</v>
          </cell>
          <cell r="H63" t="str">
            <v>W3 8UU</v>
          </cell>
          <cell r="I63">
            <v>44712</v>
          </cell>
          <cell r="J63">
            <v>44494</v>
          </cell>
          <cell r="K63" t="str">
            <v>12</v>
          </cell>
          <cell r="L63" t="str">
            <v>http://www.descendants.org.uk</v>
          </cell>
          <cell r="M63" t="str">
            <v>School Holiday Activity Fund</v>
          </cell>
          <cell r="N63" t="str">
            <v>SHAF</v>
          </cell>
          <cell r="O63" t="str">
            <v>Youth Clubs &amp; Youth Activities</v>
          </cell>
          <cell r="P63" t="str">
            <v>5-19 (School Age CYP)</v>
          </cell>
          <cell r="Q63" t="str">
            <v>Direct Project Costs</v>
          </cell>
        </row>
        <row r="64">
          <cell r="A64" t="str">
            <v>108847</v>
          </cell>
          <cell r="B64" t="str">
            <v>The Friends of Cricklewood Library</v>
          </cell>
          <cell r="C64" t="str">
            <v>1168381</v>
          </cell>
          <cell r="D64" t="str">
            <v>The Reading Lab</v>
          </cell>
          <cell r="E64">
            <v>2400</v>
          </cell>
          <cell r="F64">
            <v>44473</v>
          </cell>
          <cell r="G64" t="str">
            <v>Barnet
Brent</v>
          </cell>
          <cell r="H64" t="str">
            <v>NW2 6UY</v>
          </cell>
          <cell r="I64">
            <v>44529</v>
          </cell>
          <cell r="J64">
            <v>44494</v>
          </cell>
          <cell r="K64" t="str">
            <v>12</v>
          </cell>
          <cell r="L64" t="str">
            <v>http://www.cricklewoodlibrary.org.uk</v>
          </cell>
          <cell r="M64" t="str">
            <v>School Holiday Activity Fund</v>
          </cell>
          <cell r="N64" t="str">
            <v>SHAF</v>
          </cell>
          <cell r="O64" t="str">
            <v>Education &amp; Learning</v>
          </cell>
          <cell r="P64" t="str">
            <v>5-11 (Primary Children)</v>
          </cell>
          <cell r="Q64" t="str">
            <v>Direct Project Costs</v>
          </cell>
        </row>
        <row r="65">
          <cell r="A65" t="str">
            <v>108849</v>
          </cell>
          <cell r="B65" t="str">
            <v>Malorees Junior School</v>
          </cell>
          <cell r="D65" t="str">
            <v>October Half-Term Forest School</v>
          </cell>
          <cell r="E65">
            <v>3500</v>
          </cell>
          <cell r="F65">
            <v>44473</v>
          </cell>
          <cell r="G65" t="str">
            <v>Westminster
Brent
Camden</v>
          </cell>
          <cell r="H65" t="str">
            <v>NW6 7PB</v>
          </cell>
          <cell r="I65">
            <v>44519</v>
          </cell>
          <cell r="J65">
            <v>44494</v>
          </cell>
          <cell r="K65" t="str">
            <v>12</v>
          </cell>
          <cell r="L65" t="str">
            <v>http://www.maloreesschools.com/</v>
          </cell>
          <cell r="M65" t="str">
            <v>School Holiday Activity Fund</v>
          </cell>
          <cell r="N65" t="str">
            <v>SHAF</v>
          </cell>
          <cell r="O65" t="str">
            <v>Children &amp; Families</v>
          </cell>
          <cell r="P65" t="str">
            <v>5-11 (Primary Children)</v>
          </cell>
          <cell r="Q65" t="str">
            <v>Direct Project Costs</v>
          </cell>
        </row>
        <row r="66">
          <cell r="A66" t="str">
            <v>108845</v>
          </cell>
          <cell r="B66" t="str">
            <v>North Paddington Youth Club</v>
          </cell>
          <cell r="C66" t="str">
            <v>303301</v>
          </cell>
          <cell r="D66" t="str">
            <v>Detached October &amp; Christmas Holiday Programmes 2021</v>
          </cell>
          <cell r="E66">
            <v>3900</v>
          </cell>
          <cell r="F66">
            <v>44473</v>
          </cell>
          <cell r="G66" t="str">
            <v>Westminster
Brent
RBKC
H&amp;F</v>
          </cell>
          <cell r="H66" t="str">
            <v>SW1P 2BA</v>
          </cell>
          <cell r="I66">
            <v>44712</v>
          </cell>
          <cell r="J66">
            <v>44492</v>
          </cell>
          <cell r="K66" t="str">
            <v>12</v>
          </cell>
          <cell r="M66" t="str">
            <v>School Holiday Activity Fund</v>
          </cell>
          <cell r="N66" t="str">
            <v>SHAF</v>
          </cell>
          <cell r="O66" t="str">
            <v>Youth Clubs &amp; Youth Activities</v>
          </cell>
          <cell r="P66" t="str">
            <v>11-25 (Secondary+ YP)</v>
          </cell>
          <cell r="Q66" t="str">
            <v>Direct Project Costs</v>
          </cell>
        </row>
        <row r="67">
          <cell r="A67" t="str">
            <v>108858</v>
          </cell>
          <cell r="B67" t="str">
            <v>Octavia Foundation</v>
          </cell>
          <cell r="C67" t="str">
            <v>1065817</v>
          </cell>
          <cell r="D67" t="str">
            <v>'Plants Have Secrets' Digital Project</v>
          </cell>
          <cell r="E67">
            <v>1300</v>
          </cell>
          <cell r="F67">
            <v>44473</v>
          </cell>
          <cell r="G67" t="str">
            <v>RBKC</v>
          </cell>
          <cell r="H67" t="str">
            <v>W10 5BN</v>
          </cell>
          <cell r="I67">
            <v>44712</v>
          </cell>
          <cell r="J67">
            <v>44494</v>
          </cell>
          <cell r="K67" t="str">
            <v>12</v>
          </cell>
          <cell r="L67" t="str">
            <v>https://www.octaviafoundation.org.uk/</v>
          </cell>
          <cell r="M67" t="str">
            <v>School Holiday Activity Fund</v>
          </cell>
          <cell r="N67" t="str">
            <v>SHAF</v>
          </cell>
          <cell r="O67" t="str">
            <v>Youth Clubs &amp; Youth Activities</v>
          </cell>
          <cell r="P67" t="str">
            <v>11-19 (Secondary YP)</v>
          </cell>
          <cell r="Q67" t="str">
            <v>Direct Project Costs</v>
          </cell>
        </row>
        <row r="68">
          <cell r="A68" t="str">
            <v>108856</v>
          </cell>
          <cell r="B68" t="str">
            <v>Somali Bravanese Welfare Association in Barnet</v>
          </cell>
          <cell r="C68" t="str">
            <v>1056856</v>
          </cell>
          <cell r="D68" t="str">
            <v>Trip to Lego Land</v>
          </cell>
          <cell r="E68">
            <v>4000</v>
          </cell>
          <cell r="F68">
            <v>44473</v>
          </cell>
          <cell r="G68" t="str">
            <v>Barnet
Brent</v>
          </cell>
          <cell r="H68" t="str">
            <v>N20 0EJ</v>
          </cell>
          <cell r="I68">
            <v>44510</v>
          </cell>
          <cell r="J68">
            <v>44497</v>
          </cell>
          <cell r="K68" t="str">
            <v>12</v>
          </cell>
          <cell r="L68" t="str">
            <v>http://www.sbwa.org.uk</v>
          </cell>
          <cell r="M68" t="str">
            <v>School Holiday Activity Fund</v>
          </cell>
          <cell r="N68" t="str">
            <v>SHAF</v>
          </cell>
          <cell r="O68" t="str">
            <v>Youth Clubs &amp; Youth Activities</v>
          </cell>
          <cell r="P68" t="str">
            <v>5-19 (School Age CYP)</v>
          </cell>
          <cell r="Q68" t="str">
            <v>Direct Project Costs</v>
          </cell>
        </row>
        <row r="69">
          <cell r="A69" t="str">
            <v>108843</v>
          </cell>
          <cell r="B69" t="str">
            <v>Young Roots</v>
          </cell>
          <cell r="C69" t="str">
            <v>1139685</v>
          </cell>
          <cell r="D69" t="str">
            <v>Young Roots’ Brent Trips planned by Young People</v>
          </cell>
          <cell r="E69">
            <v>3700</v>
          </cell>
          <cell r="F69">
            <v>44473</v>
          </cell>
          <cell r="G69" t="str">
            <v>Barnet
Brent</v>
          </cell>
          <cell r="H69" t="str">
            <v>CR0 2XX</v>
          </cell>
          <cell r="I69">
            <v>44491</v>
          </cell>
          <cell r="J69">
            <v>44470</v>
          </cell>
          <cell r="K69" t="str">
            <v>12</v>
          </cell>
          <cell r="L69" t="str">
            <v>https://youngroots.org.uk/</v>
          </cell>
          <cell r="M69" t="str">
            <v>School Holiday Activity Fund</v>
          </cell>
          <cell r="N69" t="str">
            <v>SHAF</v>
          </cell>
          <cell r="O69" t="str">
            <v>Youth Clubs &amp; Youth Activities</v>
          </cell>
          <cell r="P69" t="str">
            <v>11-25 (Secondary+ YP)</v>
          </cell>
          <cell r="Q69" t="str">
            <v>Direct Project Costs</v>
          </cell>
        </row>
        <row r="70">
          <cell r="A70" t="str">
            <v>108846</v>
          </cell>
          <cell r="B70" t="str">
            <v>Znaniye Foundation</v>
          </cell>
          <cell r="C70" t="str">
            <v>1101796</v>
          </cell>
          <cell r="D70" t="str">
            <v>Half Term Club</v>
          </cell>
          <cell r="E70">
            <v>4000</v>
          </cell>
          <cell r="F70">
            <v>44473</v>
          </cell>
          <cell r="G70" t="str">
            <v>Ealing</v>
          </cell>
          <cell r="H70" t="str">
            <v>W7 3RH</v>
          </cell>
          <cell r="I70">
            <v>44712</v>
          </cell>
          <cell r="J70">
            <v>44494</v>
          </cell>
          <cell r="K70" t="str">
            <v>12</v>
          </cell>
          <cell r="L70" t="str">
            <v>http://www.znaniyefoundation.co.uk</v>
          </cell>
          <cell r="M70" t="str">
            <v>School Holiday Activity Fund</v>
          </cell>
          <cell r="N70" t="str">
            <v>SHAF</v>
          </cell>
          <cell r="O70" t="str">
            <v>Youth Clubs &amp; Youth Activities</v>
          </cell>
          <cell r="P70" t="str">
            <v>5-11 (Primary Children)</v>
          </cell>
          <cell r="Q70" t="str">
            <v>Direct Project Costs</v>
          </cell>
        </row>
        <row r="71">
          <cell r="A71" t="str">
            <v>108791</v>
          </cell>
          <cell r="B71" t="str">
            <v>Brookfield Primary School</v>
          </cell>
          <cell r="D71" t="str">
            <v>FAB: Sparks Film and Media Arts</v>
          </cell>
          <cell r="E71">
            <v>4500</v>
          </cell>
          <cell r="F71">
            <v>44457</v>
          </cell>
          <cell r="G71" t="str">
            <v>Camden</v>
          </cell>
          <cell r="H71" t="str">
            <v>N19 5DH</v>
          </cell>
          <cell r="I71">
            <v>44491</v>
          </cell>
          <cell r="J71">
            <v>44473</v>
          </cell>
          <cell r="K71" t="str">
            <v>12</v>
          </cell>
          <cell r="L71" t="str">
            <v>http://www.brookfield.camden.sch.uk</v>
          </cell>
          <cell r="M71" t="str">
            <v>Arts in Schools Grant</v>
          </cell>
          <cell r="N71" t="str">
            <v>Cultural Capital</v>
          </cell>
          <cell r="O71" t="str">
            <v>Arts &amp; Science</v>
          </cell>
          <cell r="P71" t="str">
            <v>5-11 (Primary Children)</v>
          </cell>
          <cell r="Q71" t="str">
            <v>Direct Project Costs</v>
          </cell>
        </row>
        <row r="72">
          <cell r="A72" t="str">
            <v>108792</v>
          </cell>
          <cell r="B72" t="str">
            <v>Edith Neville Primary School</v>
          </cell>
          <cell r="D72" t="str">
            <v>Matilda and the Little Angel Puppet Theatre</v>
          </cell>
          <cell r="E72">
            <v>4800</v>
          </cell>
          <cell r="F72">
            <v>44457</v>
          </cell>
          <cell r="G72" t="str">
            <v>Camden</v>
          </cell>
          <cell r="H72" t="str">
            <v>NW1 1DN</v>
          </cell>
          <cell r="I72">
            <v>44491</v>
          </cell>
          <cell r="J72">
            <v>44571</v>
          </cell>
          <cell r="K72" t="str">
            <v>12</v>
          </cell>
          <cell r="L72" t="str">
            <v>www.edithneville.camden.sch.uk</v>
          </cell>
          <cell r="M72" t="str">
            <v>Arts in Schools Grant</v>
          </cell>
          <cell r="N72" t="str">
            <v>Cultural Capital</v>
          </cell>
          <cell r="O72" t="str">
            <v>Arts &amp; Science</v>
          </cell>
          <cell r="P72" t="str">
            <v>5-11 (Primary Children)</v>
          </cell>
          <cell r="Q72" t="str">
            <v>Arts in Schools</v>
          </cell>
        </row>
        <row r="73">
          <cell r="A73" t="str">
            <v>108731</v>
          </cell>
          <cell r="B73" t="str">
            <v>Funpact</v>
          </cell>
          <cell r="C73" t="str">
            <v>1182402</v>
          </cell>
          <cell r="D73" t="str">
            <v>Funpact year 6-11</v>
          </cell>
          <cell r="E73">
            <v>5000</v>
          </cell>
          <cell r="F73">
            <v>44457</v>
          </cell>
          <cell r="G73" t="str">
            <v>H&amp;F</v>
          </cell>
          <cell r="H73" t="str">
            <v>W12 7AP</v>
          </cell>
          <cell r="I73">
            <v>44491</v>
          </cell>
          <cell r="J73">
            <v>44470</v>
          </cell>
          <cell r="K73" t="str">
            <v>12</v>
          </cell>
          <cell r="L73" t="str">
            <v>http://www.funpact.org</v>
          </cell>
          <cell r="M73" t="str">
            <v>Small Grant</v>
          </cell>
          <cell r="N73" t="str">
            <v>Small</v>
          </cell>
          <cell r="O73" t="str">
            <v>Education &amp; Learning</v>
          </cell>
          <cell r="P73" t="str">
            <v>5-19 (School Age CYP)</v>
          </cell>
          <cell r="Q73" t="str">
            <v>Direct Project Costs</v>
          </cell>
        </row>
        <row r="74">
          <cell r="A74" t="str">
            <v>108750</v>
          </cell>
          <cell r="B74" t="str">
            <v>Hilltop Circle</v>
          </cell>
          <cell r="C74" t="str">
            <v>1186210</v>
          </cell>
          <cell r="D74" t="str">
            <v>Covid Community Recovery</v>
          </cell>
          <cell r="E74">
            <v>5000</v>
          </cell>
          <cell r="F74">
            <v>44457</v>
          </cell>
          <cell r="G74" t="str">
            <v>Brent</v>
          </cell>
          <cell r="H74" t="str">
            <v>NW10 0BT</v>
          </cell>
          <cell r="I74">
            <v>44491</v>
          </cell>
          <cell r="J74">
            <v>44476</v>
          </cell>
          <cell r="K74" t="str">
            <v>12</v>
          </cell>
          <cell r="L74" t="str">
            <v>http://www.hilltopcircle.co.uk</v>
          </cell>
          <cell r="M74" t="str">
            <v>Small Grant</v>
          </cell>
          <cell r="N74" t="str">
            <v>Small</v>
          </cell>
          <cell r="O74" t="str">
            <v>Youth Clubs &amp; Youth Activities</v>
          </cell>
          <cell r="P74" t="str">
            <v>0-25 Years Old</v>
          </cell>
          <cell r="Q74" t="str">
            <v>Direct Project Costs</v>
          </cell>
        </row>
        <row r="75">
          <cell r="A75" t="str">
            <v>108643</v>
          </cell>
          <cell r="B75" t="str">
            <v>Innovation Dance Studios</v>
          </cell>
          <cell r="C75" t="str">
            <v>1153263</v>
          </cell>
          <cell r="D75" t="str">
            <v>In House Counselling Service-Innovation Dance Studios</v>
          </cell>
          <cell r="E75">
            <v>5000</v>
          </cell>
          <cell r="F75">
            <v>44457</v>
          </cell>
          <cell r="G75" t="str">
            <v>Barnet
Ealing</v>
          </cell>
          <cell r="H75" t="str">
            <v>W5 1QX</v>
          </cell>
          <cell r="I75">
            <v>44491</v>
          </cell>
          <cell r="J75">
            <v>44454</v>
          </cell>
          <cell r="K75" t="str">
            <v>12</v>
          </cell>
          <cell r="L75" t="str">
            <v>http://www.innovationdancestudios.co.uk</v>
          </cell>
          <cell r="M75" t="str">
            <v>Small Grant</v>
          </cell>
          <cell r="N75" t="str">
            <v>Small</v>
          </cell>
          <cell r="O75" t="str">
            <v>Emotional Wellbeing</v>
          </cell>
          <cell r="P75" t="str">
            <v>0-25 Years Old</v>
          </cell>
          <cell r="Q75" t="str">
            <v>Direct Project Costs</v>
          </cell>
        </row>
        <row r="76">
          <cell r="A76" t="str">
            <v>108813</v>
          </cell>
          <cell r="B76" t="str">
            <v xml:space="preserve">Securing Success </v>
          </cell>
          <cell r="C76" t="str">
            <v>1164630</v>
          </cell>
          <cell r="D76" t="str">
            <v>Developing parent ambassador partnerships in Ealing and Barnet</v>
          </cell>
          <cell r="E76">
            <v>4300</v>
          </cell>
          <cell r="F76">
            <v>44457</v>
          </cell>
          <cell r="G76" t="str">
            <v>Barnet
Ealing</v>
          </cell>
          <cell r="H76" t="str">
            <v>N2 0SX</v>
          </cell>
          <cell r="I76">
            <v>44491</v>
          </cell>
          <cell r="J76">
            <v>44470</v>
          </cell>
          <cell r="K76" t="str">
            <v>12</v>
          </cell>
          <cell r="L76" t="str">
            <v>www.securingsuccesssupportingachievement.com</v>
          </cell>
          <cell r="M76" t="str">
            <v>Small Grant</v>
          </cell>
          <cell r="N76" t="str">
            <v>Replication</v>
          </cell>
          <cell r="O76" t="str">
            <v>Capacity Building</v>
          </cell>
          <cell r="P76" t="str">
            <v>5-19 (School Age CYP)</v>
          </cell>
          <cell r="Q76" t="str">
            <v>Salary Costs</v>
          </cell>
        </row>
        <row r="77">
          <cell r="A77" t="str">
            <v>108771</v>
          </cell>
          <cell r="B77" t="str">
            <v>Settle Support</v>
          </cell>
          <cell r="C77" t="str">
            <v>1162399</v>
          </cell>
          <cell r="D77" t="str">
            <v>Goodwork Capacity Building - Crisis Communications</v>
          </cell>
          <cell r="E77">
            <v>480</v>
          </cell>
          <cell r="F77">
            <v>44457</v>
          </cell>
          <cell r="G77" t="str">
            <v>Barnet
Ealing</v>
          </cell>
          <cell r="H77" t="str">
            <v>E8 3PR</v>
          </cell>
          <cell r="I77">
            <v>44637</v>
          </cell>
          <cell r="J77">
            <v>44470</v>
          </cell>
          <cell r="K77" t="str">
            <v>12</v>
          </cell>
          <cell r="L77" t="str">
            <v>http://www.wearesettle.org</v>
          </cell>
          <cell r="M77" t="str">
            <v>Micro Grant</v>
          </cell>
          <cell r="N77" t="str">
            <v>Capacity Building</v>
          </cell>
          <cell r="O77" t="str">
            <v>Capacity Building</v>
          </cell>
          <cell r="P77" t="str">
            <v>Organisation</v>
          </cell>
          <cell r="Q77" t="str">
            <v>Direct Project Costs</v>
          </cell>
        </row>
        <row r="78">
          <cell r="A78" t="str">
            <v>108779</v>
          </cell>
          <cell r="B78" t="str">
            <v>Weald Rise Primary School</v>
          </cell>
          <cell r="D78" t="str">
            <v>Theatre Trip: Dick Whittington &amp; His Cat / Lion King</v>
          </cell>
          <cell r="E78">
            <v>5000</v>
          </cell>
          <cell r="F78">
            <v>44457</v>
          </cell>
          <cell r="G78" t="str">
            <v>Harrow</v>
          </cell>
          <cell r="H78" t="str">
            <v>HA3 7DH</v>
          </cell>
          <cell r="I78">
            <v>44595</v>
          </cell>
          <cell r="J78">
            <v>44515</v>
          </cell>
          <cell r="K78" t="str">
            <v>12</v>
          </cell>
          <cell r="L78" t="str">
            <v>www.wealdinfant.harrow.sch.uk</v>
          </cell>
          <cell r="M78" t="str">
            <v>Arts in Schools Grant</v>
          </cell>
          <cell r="N78" t="str">
            <v>Cultural Capital</v>
          </cell>
          <cell r="O78" t="str">
            <v>Arts &amp; Science</v>
          </cell>
          <cell r="P78" t="str">
            <v>5-11 (Primary Children)</v>
          </cell>
          <cell r="Q78" t="str">
            <v>Arts in Schools</v>
          </cell>
        </row>
        <row r="79">
          <cell r="A79" t="str">
            <v>108777</v>
          </cell>
          <cell r="B79" t="str">
            <v>West London Free School</v>
          </cell>
          <cell r="C79" t="str">
            <v>1138194</v>
          </cell>
          <cell r="D79" t="str">
            <v>Y8 Theatre Trip to see "A Christmas Carol"</v>
          </cell>
          <cell r="E79">
            <v>3900</v>
          </cell>
          <cell r="F79">
            <v>44457</v>
          </cell>
          <cell r="G79" t="str">
            <v>Ealing
H&amp;F</v>
          </cell>
          <cell r="H79" t="str">
            <v>W6 9LP</v>
          </cell>
          <cell r="I79">
            <v>44588</v>
          </cell>
          <cell r="J79">
            <v>44522</v>
          </cell>
          <cell r="K79" t="str">
            <v>12</v>
          </cell>
          <cell r="L79" t="str">
            <v>http://www.wlfs.org</v>
          </cell>
          <cell r="M79" t="str">
            <v>Arts in Schools Grant</v>
          </cell>
          <cell r="N79" t="str">
            <v>Cultural Capital</v>
          </cell>
          <cell r="O79" t="str">
            <v>Arts &amp; Science</v>
          </cell>
          <cell r="P79" t="str">
            <v>11-19 (Secondary YP)</v>
          </cell>
          <cell r="Q79" t="str">
            <v>Arts in Schools</v>
          </cell>
        </row>
        <row r="80">
          <cell r="A80" t="str">
            <v>108793</v>
          </cell>
          <cell r="B80" t="str">
            <v>Elmgrove Primary School &amp; Nursery</v>
          </cell>
          <cell r="D80" t="str">
            <v>Brent Schools Partnership Training Pilot</v>
          </cell>
          <cell r="E80">
            <v>4750</v>
          </cell>
          <cell r="F80">
            <v>44400</v>
          </cell>
          <cell r="G80" t="str">
            <v>Brent</v>
          </cell>
          <cell r="H80" t="str">
            <v>HA3 8LU</v>
          </cell>
          <cell r="I80">
            <v>44449</v>
          </cell>
          <cell r="J80">
            <v>44494</v>
          </cell>
          <cell r="K80" t="str">
            <v>8</v>
          </cell>
          <cell r="L80" t="str">
            <v>http://www.elmgrove.harrow.sch.uk</v>
          </cell>
          <cell r="M80" t="str">
            <v>Small Grant</v>
          </cell>
          <cell r="N80" t="str">
            <v>Replication</v>
          </cell>
          <cell r="O80" t="str">
            <v>Emotional Wellbeing</v>
          </cell>
          <cell r="P80" t="str">
            <v>Organisation</v>
          </cell>
          <cell r="Q80" t="str">
            <v>Direct Project Costs</v>
          </cell>
        </row>
        <row r="81">
          <cell r="A81" t="str">
            <v>108589</v>
          </cell>
          <cell r="B81" t="str">
            <v>Harrow Association of Disabled People</v>
          </cell>
          <cell r="C81" t="str">
            <v>1080505</v>
          </cell>
          <cell r="D81" t="str">
            <v>Buzz Base</v>
          </cell>
          <cell r="E81">
            <v>5000</v>
          </cell>
          <cell r="F81">
            <v>44400</v>
          </cell>
          <cell r="G81" t="str">
            <v>Harrow
Barnet
Brent</v>
          </cell>
          <cell r="H81" t="str">
            <v>HA3 7AE</v>
          </cell>
          <cell r="I81">
            <v>44466</v>
          </cell>
          <cell r="J81">
            <v>44440</v>
          </cell>
          <cell r="K81" t="str">
            <v>12</v>
          </cell>
          <cell r="L81" t="str">
            <v>www.had.org.uk</v>
          </cell>
          <cell r="M81" t="str">
            <v>Small Grant</v>
          </cell>
          <cell r="N81" t="str">
            <v>Small</v>
          </cell>
          <cell r="O81" t="str">
            <v>Special Needs &amp; Disabilities</v>
          </cell>
          <cell r="P81" t="str">
            <v>19-25 (Young Adults Post School)</v>
          </cell>
          <cell r="Q81" t="str">
            <v>Direct Project Costs</v>
          </cell>
        </row>
        <row r="82">
          <cell r="A82" t="str">
            <v>108439</v>
          </cell>
          <cell r="B82" t="str">
            <v>Higher Potential</v>
          </cell>
          <cell r="C82" t="str">
            <v>1178146</v>
          </cell>
          <cell r="D82" t="str">
            <v>Contributions to running costs</v>
          </cell>
          <cell r="E82">
            <v>5000</v>
          </cell>
          <cell r="F82">
            <v>44400</v>
          </cell>
          <cell r="G82" t="str">
            <v>Brent</v>
          </cell>
          <cell r="H82" t="str">
            <v>NW2 6RY</v>
          </cell>
          <cell r="I82">
            <v>44712</v>
          </cell>
          <cell r="J82">
            <v>44409</v>
          </cell>
          <cell r="K82" t="str">
            <v>12</v>
          </cell>
          <cell r="L82" t="str">
            <v>http://www.higherpotential.org.uk</v>
          </cell>
          <cell r="M82" t="str">
            <v>Small Grant</v>
          </cell>
          <cell r="N82" t="str">
            <v>Small</v>
          </cell>
          <cell r="O82" t="str">
            <v>Youth Issues</v>
          </cell>
          <cell r="P82" t="str">
            <v>16-25 (GCSE+)</v>
          </cell>
          <cell r="Q82" t="str">
            <v>Direct Project Costs</v>
          </cell>
        </row>
        <row r="83">
          <cell r="A83" t="str">
            <v>108528</v>
          </cell>
          <cell r="B83" t="str">
            <v>mandc foundation</v>
          </cell>
          <cell r="C83" t="str">
            <v>1190164</v>
          </cell>
          <cell r="D83" t="str">
            <v>Extension of Taekwondo Club</v>
          </cell>
          <cell r="E83">
            <v>5000</v>
          </cell>
          <cell r="F83">
            <v>44400</v>
          </cell>
          <cell r="G83" t="str">
            <v>Ealing
H&amp;F</v>
          </cell>
          <cell r="H83" t="str">
            <v>W12 8LJ</v>
          </cell>
          <cell r="I83">
            <v>44725</v>
          </cell>
          <cell r="J83">
            <v>44407</v>
          </cell>
          <cell r="K83" t="str">
            <v>12</v>
          </cell>
          <cell r="L83" t="str">
            <v>http://mandcfoundation.com/</v>
          </cell>
          <cell r="M83" t="str">
            <v>Small Grant</v>
          </cell>
          <cell r="N83" t="str">
            <v>Small</v>
          </cell>
          <cell r="O83" t="str">
            <v>Sport</v>
          </cell>
          <cell r="P83" t="str">
            <v>11-19 (Secondary YP)</v>
          </cell>
          <cell r="Q83" t="str">
            <v>Direct Project Costs</v>
          </cell>
        </row>
        <row r="84">
          <cell r="A84" t="str">
            <v>108778</v>
          </cell>
          <cell r="B84" t="str">
            <v>The Primary Shakespeare Company</v>
          </cell>
          <cell r="C84" t="str">
            <v>1157282</v>
          </cell>
          <cell r="D84" t="str">
            <v>Annie Williams Prize 2021</v>
          </cell>
          <cell r="E84">
            <v>2880</v>
          </cell>
          <cell r="F84">
            <v>44400</v>
          </cell>
          <cell r="G84" t="str">
            <v>Harrow
Barnet
Westminster
Brent
Ealing
Camden
H&amp;F</v>
          </cell>
          <cell r="H84" t="str">
            <v>SE5 7HN</v>
          </cell>
          <cell r="I84">
            <v>44466</v>
          </cell>
          <cell r="J84">
            <v>44320</v>
          </cell>
          <cell r="K84" t="str">
            <v>12</v>
          </cell>
          <cell r="L84" t="str">
            <v>http://www.primaryshakespearecompany.org</v>
          </cell>
          <cell r="M84" t="str">
            <v>Small Grant</v>
          </cell>
          <cell r="N84" t="str">
            <v>Small</v>
          </cell>
          <cell r="O84" t="str">
            <v>Arts &amp; Science</v>
          </cell>
          <cell r="P84" t="str">
            <v>5-11 (Primary Children)</v>
          </cell>
          <cell r="Q84" t="str">
            <v>Direct Project Costs</v>
          </cell>
        </row>
        <row r="85">
          <cell r="A85" t="str">
            <v>108730</v>
          </cell>
          <cell r="B85" t="str">
            <v>Artists in Residence (AiR)</v>
          </cell>
          <cell r="C85" t="str">
            <v>1180114</v>
          </cell>
          <cell r="D85" t="str">
            <v>AiR 2021-22 Residencies</v>
          </cell>
          <cell r="E85">
            <v>22500</v>
          </cell>
          <cell r="F85">
            <v>44391</v>
          </cell>
          <cell r="G85" t="str">
            <v>Harrow
Brent
Ealing</v>
          </cell>
          <cell r="H85" t="str">
            <v>NW9 8LS</v>
          </cell>
          <cell r="I85">
            <v>44449</v>
          </cell>
          <cell r="J85">
            <v>44459</v>
          </cell>
          <cell r="K85" t="str">
            <v>12</v>
          </cell>
          <cell r="L85" t="str">
            <v>http://www.artistsinresidence.org.uk</v>
          </cell>
          <cell r="M85" t="str">
            <v>Main Grant</v>
          </cell>
          <cell r="N85" t="str">
            <v>Cultural Capital</v>
          </cell>
          <cell r="O85" t="str">
            <v>Arts &amp; Science</v>
          </cell>
          <cell r="P85" t="str">
            <v>11-19 (Secondary YP)</v>
          </cell>
          <cell r="Q85" t="str">
            <v>Direct Project Costs</v>
          </cell>
        </row>
        <row r="86">
          <cell r="A86" t="str">
            <v>108759</v>
          </cell>
          <cell r="B86" t="str">
            <v>Aurora Orchestra</v>
          </cell>
          <cell r="C86" t="str">
            <v>1155738</v>
          </cell>
          <cell r="D86" t="str">
            <v>Tchaikovsky and the Marvellous Kingdom in Camden and Westminster</v>
          </cell>
          <cell r="E86">
            <v>23000</v>
          </cell>
          <cell r="F86">
            <v>44391</v>
          </cell>
          <cell r="G86" t="str">
            <v>Westminster
Camden</v>
          </cell>
          <cell r="H86" t="str">
            <v>N1 9AG</v>
          </cell>
          <cell r="I86">
            <v>44491</v>
          </cell>
          <cell r="J86">
            <v>44445</v>
          </cell>
          <cell r="K86" t="str">
            <v>12</v>
          </cell>
          <cell r="L86" t="str">
            <v>http://www.auroraorchestra.com</v>
          </cell>
          <cell r="M86" t="str">
            <v>Main Grant</v>
          </cell>
          <cell r="N86" t="str">
            <v>Cultural Capital</v>
          </cell>
          <cell r="O86" t="str">
            <v>Arts &amp; Science</v>
          </cell>
          <cell r="P86" t="str">
            <v>5-11 (Primary Children)</v>
          </cell>
          <cell r="Q86" t="str">
            <v>Direct Project Costs</v>
          </cell>
        </row>
        <row r="87">
          <cell r="A87" t="str">
            <v>108757</v>
          </cell>
          <cell r="B87" t="str">
            <v>Brent Centre for Young People</v>
          </cell>
          <cell r="C87" t="str">
            <v>1081903</v>
          </cell>
          <cell r="D87" t="str">
            <v>Replicating Brent Centre’s Schools Mental Wellbeing Service into Ealing</v>
          </cell>
          <cell r="E87">
            <v>150000</v>
          </cell>
          <cell r="F87">
            <v>44391</v>
          </cell>
          <cell r="G87" t="str">
            <v>Ealing</v>
          </cell>
          <cell r="H87" t="str">
            <v>NW6 7TT</v>
          </cell>
          <cell r="I87">
            <v>44613</v>
          </cell>
          <cell r="J87">
            <v>44440</v>
          </cell>
          <cell r="K87" t="str">
            <v>36</v>
          </cell>
          <cell r="L87" t="str">
            <v>http://www.brentcentre.org.uk</v>
          </cell>
          <cell r="M87" t="str">
            <v>Main Grant</v>
          </cell>
          <cell r="N87" t="str">
            <v>Replication</v>
          </cell>
          <cell r="O87" t="str">
            <v>Emotional Wellbeing</v>
          </cell>
          <cell r="P87" t="str">
            <v>11-19 (Secondary YP)</v>
          </cell>
          <cell r="Q87" t="str">
            <v>Direct Project Costs</v>
          </cell>
        </row>
        <row r="88">
          <cell r="A88" t="str">
            <v>108763</v>
          </cell>
          <cell r="B88" t="str">
            <v>Catholic Children's Society (Westminster)</v>
          </cell>
          <cell r="C88" t="str">
            <v>210920</v>
          </cell>
          <cell r="D88" t="str">
            <v>Therapy services to improve the life chances of vulnerable children</v>
          </cell>
          <cell r="E88">
            <v>144500</v>
          </cell>
          <cell r="F88">
            <v>44391</v>
          </cell>
          <cell r="G88" t="str">
            <v>Westminster
Brent
H&amp;F</v>
          </cell>
          <cell r="H88" t="str">
            <v>W10 6EJ</v>
          </cell>
          <cell r="I88">
            <v>44449</v>
          </cell>
          <cell r="J88">
            <v>44445</v>
          </cell>
          <cell r="K88" t="str">
            <v>36</v>
          </cell>
          <cell r="L88" t="str">
            <v>http://www.cathchild.org.uk</v>
          </cell>
          <cell r="M88" t="str">
            <v>Main Grant</v>
          </cell>
          <cell r="N88" t="str">
            <v>Replication</v>
          </cell>
          <cell r="O88" t="str">
            <v>Emotional Wellbeing</v>
          </cell>
          <cell r="P88" t="str">
            <v>5-11 (Primary Children)</v>
          </cell>
          <cell r="Q88" t="str">
            <v>Direct Project Costs</v>
          </cell>
        </row>
        <row r="89">
          <cell r="A89" t="str">
            <v>108758</v>
          </cell>
          <cell r="B89" t="str">
            <v>Community Focus</v>
          </cell>
          <cell r="C89" t="str">
            <v>1139259</v>
          </cell>
          <cell r="D89" t="str">
            <v>Back in Action</v>
          </cell>
          <cell r="E89">
            <v>27900</v>
          </cell>
          <cell r="F89">
            <v>44391</v>
          </cell>
          <cell r="G89" t="str">
            <v>Barnet</v>
          </cell>
          <cell r="H89" t="str">
            <v>N20 0NR</v>
          </cell>
          <cell r="I89">
            <v>44595</v>
          </cell>
          <cell r="J89">
            <v>44440</v>
          </cell>
          <cell r="K89" t="str">
            <v>12</v>
          </cell>
          <cell r="L89" t="str">
            <v>http://communityfocus.co.uk/</v>
          </cell>
          <cell r="M89" t="str">
            <v>Main Grant</v>
          </cell>
          <cell r="N89" t="str">
            <v>Cultural Capital</v>
          </cell>
          <cell r="O89" t="str">
            <v>Special Needs &amp; Disabilities</v>
          </cell>
          <cell r="P89" t="str">
            <v>0-25 Years Old</v>
          </cell>
          <cell r="Q89" t="str">
            <v>Direct Project Costs</v>
          </cell>
        </row>
        <row r="90">
          <cell r="A90" t="str">
            <v>108741</v>
          </cell>
          <cell r="B90" t="str">
            <v>Create (Arts) Limited</v>
          </cell>
          <cell r="C90" t="str">
            <v>1099733</v>
          </cell>
          <cell r="D90" t="str">
            <v>Environment Matters</v>
          </cell>
          <cell r="E90">
            <v>31100</v>
          </cell>
          <cell r="F90">
            <v>44391</v>
          </cell>
          <cell r="G90" t="str">
            <v>Brent</v>
          </cell>
          <cell r="H90" t="str">
            <v>EC2N 2HE</v>
          </cell>
          <cell r="I90">
            <v>44466</v>
          </cell>
          <cell r="J90">
            <v>44440</v>
          </cell>
          <cell r="K90" t="str">
            <v>12</v>
          </cell>
          <cell r="L90" t="str">
            <v>https://createarts.org.uk/</v>
          </cell>
          <cell r="M90" t="str">
            <v>Main Grant</v>
          </cell>
          <cell r="N90" t="str">
            <v>Cultural Capital</v>
          </cell>
          <cell r="O90" t="str">
            <v>Special Needs &amp; Disabilities</v>
          </cell>
          <cell r="P90" t="str">
            <v>5-19 (School Age CYP)</v>
          </cell>
          <cell r="Q90" t="str">
            <v>Direct Project Costs</v>
          </cell>
        </row>
        <row r="91">
          <cell r="A91" t="str">
            <v>108756</v>
          </cell>
          <cell r="B91" t="str">
            <v>Creative Futures</v>
          </cell>
          <cell r="C91" t="str">
            <v>1143459</v>
          </cell>
          <cell r="D91" t="str">
            <v>Our Story</v>
          </cell>
          <cell r="E91">
            <v>32700</v>
          </cell>
          <cell r="F91">
            <v>44391</v>
          </cell>
          <cell r="G91" t="str">
            <v>Camden</v>
          </cell>
          <cell r="H91" t="str">
            <v>W10 4JL</v>
          </cell>
          <cell r="I91">
            <v>44466</v>
          </cell>
          <cell r="J91">
            <v>44440</v>
          </cell>
          <cell r="K91" t="str">
            <v>12</v>
          </cell>
          <cell r="L91" t="str">
            <v>http://www.creativefuturesuk.com</v>
          </cell>
          <cell r="M91" t="str">
            <v>Main Grant</v>
          </cell>
          <cell r="N91" t="str">
            <v>Cultural Capital</v>
          </cell>
          <cell r="O91" t="str">
            <v>Arts &amp; Science</v>
          </cell>
          <cell r="P91" t="str">
            <v>5-11 (Primary Children)</v>
          </cell>
          <cell r="Q91" t="str">
            <v>Direct Project Costs</v>
          </cell>
        </row>
        <row r="92">
          <cell r="A92" t="str">
            <v>108753</v>
          </cell>
          <cell r="B92" t="str">
            <v>Eastside Educational Trust</v>
          </cell>
          <cell r="C92" t="str">
            <v>1077192</v>
          </cell>
          <cell r="D92" t="str">
            <v>Eastside Artists in Residence</v>
          </cell>
          <cell r="E92">
            <v>35000</v>
          </cell>
          <cell r="F92">
            <v>44391</v>
          </cell>
          <cell r="G92" t="str">
            <v>Discretionary</v>
          </cell>
          <cell r="H92" t="str">
            <v>E2 7NX</v>
          </cell>
          <cell r="I92">
            <v>44449</v>
          </cell>
          <cell r="J92">
            <v>44440</v>
          </cell>
          <cell r="K92" t="str">
            <v>12</v>
          </cell>
          <cell r="L92" t="str">
            <v>http://www.eastside.org.uk</v>
          </cell>
          <cell r="M92" t="str">
            <v>Main Grant</v>
          </cell>
          <cell r="N92" t="str">
            <v>Cultural Capital</v>
          </cell>
          <cell r="O92" t="str">
            <v>Arts &amp; Science</v>
          </cell>
          <cell r="P92" t="str">
            <v>5-11 (Primary Children)</v>
          </cell>
          <cell r="Q92" t="str">
            <v>Direct Project Costs</v>
          </cell>
        </row>
        <row r="93">
          <cell r="A93" t="str">
            <v>108573</v>
          </cell>
          <cell r="B93" t="str">
            <v>IPOP</v>
          </cell>
          <cell r="C93" t="str">
            <v>1076063</v>
          </cell>
          <cell r="D93" t="str">
            <v>Core Costs</v>
          </cell>
          <cell r="E93">
            <v>150000</v>
          </cell>
          <cell r="F93">
            <v>44391</v>
          </cell>
          <cell r="G93" t="str">
            <v>Barnet</v>
          </cell>
          <cell r="H93" t="str">
            <v>NW4 4TY</v>
          </cell>
          <cell r="I93">
            <v>44602</v>
          </cell>
          <cell r="J93">
            <v>44409</v>
          </cell>
          <cell r="K93" t="str">
            <v>36</v>
          </cell>
          <cell r="L93" t="str">
            <v>http://www.ipopsupport.org.uk</v>
          </cell>
          <cell r="M93" t="str">
            <v>Main Grant</v>
          </cell>
          <cell r="N93" t="str">
            <v>Recovery</v>
          </cell>
          <cell r="O93" t="str">
            <v>Special Needs &amp; Disabilities</v>
          </cell>
          <cell r="P93" t="str">
            <v>0-25 Years Old</v>
          </cell>
          <cell r="Q93" t="str">
            <v>Core Costs</v>
          </cell>
        </row>
        <row r="94">
          <cell r="A94" t="str">
            <v>108754</v>
          </cell>
          <cell r="B94" t="str">
            <v>Mousetrap Theatre Projects</v>
          </cell>
          <cell r="C94" t="str">
            <v>1053434</v>
          </cell>
          <cell r="D94" t="str">
            <v>Skill Up</v>
          </cell>
          <cell r="E94">
            <v>22500</v>
          </cell>
          <cell r="F94">
            <v>44391</v>
          </cell>
          <cell r="G94" t="str">
            <v>Discretionary</v>
          </cell>
          <cell r="H94" t="str">
            <v>W1D 7EH</v>
          </cell>
          <cell r="I94">
            <v>44510</v>
          </cell>
          <cell r="J94">
            <v>44440</v>
          </cell>
          <cell r="K94" t="str">
            <v>12</v>
          </cell>
          <cell r="L94" t="str">
            <v>www.mousetrap.org.uk</v>
          </cell>
          <cell r="M94" t="str">
            <v>Main Grant</v>
          </cell>
          <cell r="N94" t="str">
            <v>Cultural Capital</v>
          </cell>
          <cell r="O94" t="str">
            <v>Arts &amp; Science</v>
          </cell>
          <cell r="P94" t="str">
            <v>11-19 (Secondary YP)</v>
          </cell>
          <cell r="Q94" t="str">
            <v>Direct Project Costs</v>
          </cell>
        </row>
        <row r="95">
          <cell r="A95" t="str">
            <v>108744</v>
          </cell>
          <cell r="B95" t="str">
            <v>Old Vic Theatre Trust</v>
          </cell>
          <cell r="C95" t="str">
            <v>1072590</v>
          </cell>
          <cell r="D95" t="str">
            <v>Take the Lead</v>
          </cell>
          <cell r="E95">
            <v>30000</v>
          </cell>
          <cell r="F95">
            <v>44391</v>
          </cell>
          <cell r="G95" t="str">
            <v>Discretionary</v>
          </cell>
          <cell r="H95" t="str">
            <v>SE1 8NB</v>
          </cell>
          <cell r="I95">
            <v>44449</v>
          </cell>
          <cell r="J95">
            <v>44585</v>
          </cell>
          <cell r="K95" t="str">
            <v>12</v>
          </cell>
          <cell r="L95" t="str">
            <v xml:space="preserve">www.oldvictheatre.com </v>
          </cell>
          <cell r="M95" t="str">
            <v>Main Grant</v>
          </cell>
          <cell r="N95" t="str">
            <v>Cultural Capital</v>
          </cell>
          <cell r="O95" t="str">
            <v>Education &amp; Learning</v>
          </cell>
          <cell r="P95" t="str">
            <v>11-19 (Secondary YP)</v>
          </cell>
          <cell r="Q95" t="str">
            <v>Direct Project Costs</v>
          </cell>
        </row>
        <row r="96">
          <cell r="A96" t="str">
            <v>108732</v>
          </cell>
          <cell r="B96" t="str">
            <v>Paddington Arts</v>
          </cell>
          <cell r="C96" t="str">
            <v>298879</v>
          </cell>
          <cell r="D96" t="str">
            <v>Hopes and Fears</v>
          </cell>
          <cell r="E96">
            <v>27500</v>
          </cell>
          <cell r="F96">
            <v>44391</v>
          </cell>
          <cell r="G96" t="str">
            <v>Westminster
Brent
RBKC</v>
          </cell>
          <cell r="H96" t="str">
            <v>W9 2BE</v>
          </cell>
          <cell r="I96">
            <v>44449</v>
          </cell>
          <cell r="J96">
            <v>44445</v>
          </cell>
          <cell r="K96" t="str">
            <v>12</v>
          </cell>
          <cell r="L96" t="str">
            <v>http://www.paddingtonarts.org.uk</v>
          </cell>
          <cell r="M96" t="str">
            <v>Main Grant</v>
          </cell>
          <cell r="N96" t="str">
            <v>Cultural Capital</v>
          </cell>
          <cell r="O96" t="str">
            <v>Arts &amp; Science</v>
          </cell>
          <cell r="P96" t="str">
            <v>5-19 (School Age CYP)</v>
          </cell>
          <cell r="Q96" t="str">
            <v>Direct Project Costs</v>
          </cell>
        </row>
        <row r="97">
          <cell r="A97" t="str">
            <v>108748</v>
          </cell>
          <cell r="B97" t="str">
            <v>Phoenix Rising</v>
          </cell>
          <cell r="C97" t="str">
            <v>1176730</v>
          </cell>
          <cell r="D97" t="str">
            <v>Steel Pan in the School Initiative</v>
          </cell>
          <cell r="E97">
            <v>15000</v>
          </cell>
          <cell r="F97">
            <v>44391</v>
          </cell>
          <cell r="G97" t="str">
            <v>Brent</v>
          </cell>
          <cell r="H97" t="str">
            <v>NW10 0NR</v>
          </cell>
          <cell r="I97">
            <v>44449</v>
          </cell>
          <cell r="J97">
            <v>44466</v>
          </cell>
          <cell r="K97" t="str">
            <v>12</v>
          </cell>
          <cell r="L97" t="str">
            <v>http://www.phoenixrisingnw10.org</v>
          </cell>
          <cell r="M97" t="str">
            <v>Main Grant</v>
          </cell>
          <cell r="N97" t="str">
            <v>Cultural Capital</v>
          </cell>
          <cell r="O97" t="str">
            <v>Arts &amp; Science</v>
          </cell>
          <cell r="P97" t="str">
            <v>5-19 (School Age CYP)</v>
          </cell>
          <cell r="Q97" t="str">
            <v>Direct Project Costs</v>
          </cell>
        </row>
        <row r="98">
          <cell r="A98" t="str">
            <v>108768</v>
          </cell>
          <cell r="B98" t="str">
            <v>The Place</v>
          </cell>
          <cell r="C98" t="str">
            <v>250216</v>
          </cell>
          <cell r="D98" t="str">
            <v>Camden Partner Schools Programme 2021-22</v>
          </cell>
          <cell r="E98">
            <v>32500</v>
          </cell>
          <cell r="F98">
            <v>44391</v>
          </cell>
          <cell r="G98" t="str">
            <v>Camden</v>
          </cell>
          <cell r="H98" t="str">
            <v>WC1H 9PY</v>
          </cell>
          <cell r="I98">
            <v>44449</v>
          </cell>
          <cell r="J98">
            <v>44440</v>
          </cell>
          <cell r="K98" t="str">
            <v>12</v>
          </cell>
          <cell r="L98" t="str">
            <v>www.theplace.org.uk</v>
          </cell>
          <cell r="M98" t="str">
            <v>Main Grant</v>
          </cell>
          <cell r="N98" t="str">
            <v>Cultural Capital</v>
          </cell>
          <cell r="O98" t="str">
            <v>Arts &amp; Science</v>
          </cell>
          <cell r="P98" t="str">
            <v>5-11 (Primary Children)</v>
          </cell>
          <cell r="Q98" t="str">
            <v>Direct Project Costs</v>
          </cell>
        </row>
        <row r="99">
          <cell r="A99" t="str">
            <v>108747</v>
          </cell>
          <cell r="B99" t="str">
            <v>Scene &amp; Heard</v>
          </cell>
          <cell r="C99" t="str">
            <v>1077836</v>
          </cell>
          <cell r="D99" t="str">
            <v>Playmaking One Autumn 2021 &amp; Summer 2022</v>
          </cell>
          <cell r="E99">
            <v>28900</v>
          </cell>
          <cell r="F99">
            <v>44391</v>
          </cell>
          <cell r="G99" t="str">
            <v>Camden</v>
          </cell>
          <cell r="H99" t="str">
            <v>NW1 1RX</v>
          </cell>
          <cell r="I99">
            <v>44466</v>
          </cell>
          <cell r="J99">
            <v>44440</v>
          </cell>
          <cell r="K99" t="str">
            <v>12</v>
          </cell>
          <cell r="L99" t="str">
            <v>www.sceneandheard.org</v>
          </cell>
          <cell r="M99" t="str">
            <v>Main Grant</v>
          </cell>
          <cell r="N99" t="str">
            <v>Cultural Capital</v>
          </cell>
          <cell r="O99" t="str">
            <v>Arts &amp; Science</v>
          </cell>
          <cell r="P99" t="str">
            <v>5-11 (Primary Children)</v>
          </cell>
          <cell r="Q99" t="str">
            <v>Direct Project Costs</v>
          </cell>
        </row>
        <row r="100">
          <cell r="A100" t="str">
            <v>108764</v>
          </cell>
          <cell r="B100" t="str">
            <v>Synergy Theatre Project</v>
          </cell>
          <cell r="C100" t="str">
            <v>1088692</v>
          </cell>
          <cell r="D100" t="str">
            <v>Secondary Schools Theatre Tour and Creative Projects</v>
          </cell>
          <cell r="E100">
            <v>34500</v>
          </cell>
          <cell r="F100">
            <v>44391</v>
          </cell>
          <cell r="G100" t="str">
            <v>Harrow
Brent
Camden</v>
          </cell>
          <cell r="H100" t="str">
            <v>SE1 9RR</v>
          </cell>
          <cell r="I100">
            <v>44449</v>
          </cell>
          <cell r="J100">
            <v>44501</v>
          </cell>
          <cell r="K100" t="str">
            <v>12</v>
          </cell>
          <cell r="L100" t="str">
            <v>www.synergytheatreproject.co.uk</v>
          </cell>
          <cell r="M100" t="str">
            <v>Main Grant</v>
          </cell>
          <cell r="N100" t="str">
            <v>Cultural Capital</v>
          </cell>
          <cell r="O100" t="str">
            <v>Arts &amp; Science</v>
          </cell>
          <cell r="P100" t="str">
            <v>11-19 (Secondary YP)</v>
          </cell>
          <cell r="Q100" t="str">
            <v>Direct Project Costs</v>
          </cell>
        </row>
        <row r="101">
          <cell r="A101" t="str">
            <v>108766</v>
          </cell>
          <cell r="B101" t="str">
            <v>Kiln Theatre</v>
          </cell>
          <cell r="C101" t="str">
            <v>276892</v>
          </cell>
          <cell r="D101" t="str">
            <v>Schools Engagement Programme</v>
          </cell>
          <cell r="E101">
            <v>10500</v>
          </cell>
          <cell r="F101">
            <v>44391</v>
          </cell>
          <cell r="G101" t="str">
            <v>Brent</v>
          </cell>
          <cell r="H101" t="str">
            <v>NW6 7JR</v>
          </cell>
          <cell r="I101">
            <v>44449</v>
          </cell>
          <cell r="J101">
            <v>44440</v>
          </cell>
          <cell r="K101" t="str">
            <v>12</v>
          </cell>
          <cell r="L101" t="str">
            <v>https://www.kilntheatre.com</v>
          </cell>
          <cell r="M101" t="str">
            <v>Main Grant</v>
          </cell>
          <cell r="N101" t="str">
            <v>Cultural Capital</v>
          </cell>
          <cell r="O101" t="str">
            <v>Arts &amp; Science</v>
          </cell>
          <cell r="P101" t="str">
            <v>11-19 (Secondary YP)</v>
          </cell>
          <cell r="Q101" t="str">
            <v>Direct Project Costs</v>
          </cell>
        </row>
        <row r="102">
          <cell r="A102" t="str">
            <v>108752</v>
          </cell>
          <cell r="B102" t="str">
            <v>Turtle Key Arts</v>
          </cell>
          <cell r="C102" t="str">
            <v>1003113</v>
          </cell>
          <cell r="D102" t="str">
            <v>Turtle's Model Theatre</v>
          </cell>
          <cell r="E102">
            <v>35000</v>
          </cell>
          <cell r="F102">
            <v>44391</v>
          </cell>
          <cell r="G102" t="str">
            <v>Westminster
H&amp;F</v>
          </cell>
          <cell r="H102" t="str">
            <v>W6 0QL</v>
          </cell>
          <cell r="I102">
            <v>44449</v>
          </cell>
          <cell r="J102">
            <v>44440</v>
          </cell>
          <cell r="K102" t="str">
            <v>12</v>
          </cell>
          <cell r="L102" t="str">
            <v>www.turtlekeyarts.org.uk</v>
          </cell>
          <cell r="M102" t="str">
            <v>Main Grant</v>
          </cell>
          <cell r="N102" t="str">
            <v>Cultural Capital</v>
          </cell>
          <cell r="O102" t="str">
            <v>Arts &amp; Science</v>
          </cell>
          <cell r="P102" t="str">
            <v>11-19 (Secondary YP)</v>
          </cell>
          <cell r="Q102" t="str">
            <v>Direct Project Costs</v>
          </cell>
        </row>
        <row r="103">
          <cell r="A103" t="str">
            <v>108658</v>
          </cell>
          <cell r="B103" t="str">
            <v>The VIP - Violence Intervention Project</v>
          </cell>
          <cell r="C103" t="str">
            <v>1175817</v>
          </cell>
          <cell r="D103" t="str">
            <v>Core Costs</v>
          </cell>
          <cell r="E103">
            <v>150000</v>
          </cell>
          <cell r="F103">
            <v>44391</v>
          </cell>
          <cell r="G103" t="str">
            <v>H&amp;F</v>
          </cell>
          <cell r="H103" t="str">
            <v>W113LQ</v>
          </cell>
          <cell r="I103">
            <v>44566</v>
          </cell>
          <cell r="J103">
            <v>44409</v>
          </cell>
          <cell r="K103" t="str">
            <v>36</v>
          </cell>
          <cell r="M103" t="str">
            <v>Main Grant</v>
          </cell>
          <cell r="N103" t="str">
            <v>Recovery</v>
          </cell>
          <cell r="O103" t="str">
            <v>Youth Issues</v>
          </cell>
          <cell r="P103" t="str">
            <v>11-25 (Secondary+ YP)</v>
          </cell>
          <cell r="Q103" t="str">
            <v>Core Costs</v>
          </cell>
        </row>
        <row r="104">
          <cell r="A104" t="str">
            <v>108761</v>
          </cell>
          <cell r="B104" t="str">
            <v>Wac Arts</v>
          </cell>
          <cell r="C104" t="str">
            <v>267043</v>
          </cell>
          <cell r="D104" t="str">
            <v>Reach and Pathways Expansion Programme</v>
          </cell>
          <cell r="E104">
            <v>23800</v>
          </cell>
          <cell r="F104">
            <v>44391</v>
          </cell>
          <cell r="G104" t="str">
            <v>Barnet
Brent
Ealing
Camden</v>
          </cell>
          <cell r="H104" t="str">
            <v>NW3 4QP</v>
          </cell>
          <cell r="I104">
            <v>44491</v>
          </cell>
          <cell r="J104">
            <v>44470</v>
          </cell>
          <cell r="K104" t="str">
            <v>12</v>
          </cell>
          <cell r="L104" t="str">
            <v>http://www.wacarts.co.uk</v>
          </cell>
          <cell r="M104" t="str">
            <v>Main Grant</v>
          </cell>
          <cell r="N104" t="str">
            <v>Cultural Capital</v>
          </cell>
          <cell r="O104" t="str">
            <v>Arts &amp; Science</v>
          </cell>
          <cell r="P104" t="str">
            <v>5-19 (School Age CYP)</v>
          </cell>
          <cell r="Q104" t="str">
            <v>Direct Project Costs</v>
          </cell>
        </row>
        <row r="105">
          <cell r="A105" t="str">
            <v>108765</v>
          </cell>
          <cell r="B105" t="str">
            <v>White City Theatre Project</v>
          </cell>
          <cell r="C105" t="str">
            <v>1183012</v>
          </cell>
          <cell r="D105" t="str">
            <v>React Arts Festival</v>
          </cell>
          <cell r="E105">
            <v>35000</v>
          </cell>
          <cell r="F105">
            <v>44391</v>
          </cell>
          <cell r="G105" t="str">
            <v>Ealing
H&amp;F</v>
          </cell>
          <cell r="H105" t="str">
            <v>W3 7SE</v>
          </cell>
          <cell r="I105">
            <v>44449</v>
          </cell>
          <cell r="J105">
            <v>44440</v>
          </cell>
          <cell r="K105" t="str">
            <v>12</v>
          </cell>
          <cell r="L105" t="str">
            <v>http://www.whitecitytheatre.com</v>
          </cell>
          <cell r="M105" t="str">
            <v>Main Grant</v>
          </cell>
          <cell r="N105" t="str">
            <v>Cultural Capital</v>
          </cell>
          <cell r="O105" t="str">
            <v>Arts &amp; Science</v>
          </cell>
          <cell r="P105" t="str">
            <v>11-19 (Secondary YP)</v>
          </cell>
          <cell r="Q105" t="str">
            <v>Direct Project Costs</v>
          </cell>
        </row>
        <row r="106">
          <cell r="A106" t="str">
            <v>108716</v>
          </cell>
          <cell r="B106" t="str">
            <v>8th Hendon Scouts</v>
          </cell>
          <cell r="C106" t="str">
            <v>1144142</v>
          </cell>
          <cell r="D106" t="str">
            <v>Summer Camp 2021</v>
          </cell>
          <cell r="E106">
            <v>1250</v>
          </cell>
          <cell r="F106">
            <v>44368</v>
          </cell>
          <cell r="G106" t="str">
            <v>Barnet</v>
          </cell>
          <cell r="H106" t="str">
            <v>NW4 4JT</v>
          </cell>
          <cell r="I106">
            <v>44426</v>
          </cell>
          <cell r="J106">
            <v>44400</v>
          </cell>
          <cell r="K106" t="str">
            <v>12</v>
          </cell>
          <cell r="L106" t="str">
            <v>http://www.8thhendon.org</v>
          </cell>
          <cell r="M106" t="str">
            <v>School Holiday Activity Fund</v>
          </cell>
          <cell r="N106" t="str">
            <v>SHAF</v>
          </cell>
          <cell r="O106" t="str">
            <v>Youth Clubs &amp; Youth Activities</v>
          </cell>
          <cell r="P106" t="str">
            <v>11-19 (Secondary YP)</v>
          </cell>
          <cell r="Q106" t="str">
            <v>Direct Project Costs</v>
          </cell>
        </row>
        <row r="107">
          <cell r="A107" t="str">
            <v>108711</v>
          </cell>
          <cell r="B107" t="str">
            <v>Alridha Foundation</v>
          </cell>
          <cell r="C107" t="str">
            <v>1142811</v>
          </cell>
          <cell r="D107" t="str">
            <v>School Holiday Activities</v>
          </cell>
          <cell r="E107">
            <v>3900</v>
          </cell>
          <cell r="F107">
            <v>44368</v>
          </cell>
          <cell r="G107" t="str">
            <v>Harrow
Brent</v>
          </cell>
          <cell r="H107" t="str">
            <v>NW2 7JP</v>
          </cell>
          <cell r="I107">
            <v>44439</v>
          </cell>
          <cell r="J107">
            <v>44404</v>
          </cell>
          <cell r="K107" t="str">
            <v>12</v>
          </cell>
          <cell r="L107" t="str">
            <v>https://alridha.org/community-programs/</v>
          </cell>
          <cell r="M107" t="str">
            <v>School Holiday Activity Fund</v>
          </cell>
          <cell r="N107" t="str">
            <v>SHAF</v>
          </cell>
          <cell r="O107" t="str">
            <v>Youth Clubs &amp; Youth Activities</v>
          </cell>
          <cell r="P107" t="str">
            <v>5-19 (School Age CYP)</v>
          </cell>
          <cell r="Q107" t="str">
            <v>Direct Project Costs</v>
          </cell>
        </row>
        <row r="108">
          <cell r="A108" t="str">
            <v>108698</v>
          </cell>
          <cell r="B108" t="str">
            <v>Arts For Life Project</v>
          </cell>
          <cell r="C108" t="str">
            <v>1182882</v>
          </cell>
          <cell r="D108" t="str">
            <v>Summer Creative Crew Drop-in</v>
          </cell>
          <cell r="E108">
            <v>4000</v>
          </cell>
          <cell r="F108">
            <v>44368</v>
          </cell>
          <cell r="G108" t="str">
            <v>Harrow</v>
          </cell>
          <cell r="H108" t="str">
            <v>HA6 1DP</v>
          </cell>
          <cell r="I108">
            <v>44473</v>
          </cell>
          <cell r="J108">
            <v>44396</v>
          </cell>
          <cell r="K108" t="str">
            <v>12</v>
          </cell>
          <cell r="L108" t="str">
            <v>http://www.artsforlifeproject.org</v>
          </cell>
          <cell r="M108" t="str">
            <v>School Holiday Activity Fund</v>
          </cell>
          <cell r="N108" t="str">
            <v>SHAF</v>
          </cell>
          <cell r="O108" t="str">
            <v>Arts &amp; Science</v>
          </cell>
          <cell r="P108" t="str">
            <v>0-25 Years Old</v>
          </cell>
          <cell r="Q108" t="str">
            <v>Direct Project Costs</v>
          </cell>
        </row>
        <row r="109">
          <cell r="A109" t="str">
            <v>108735</v>
          </cell>
          <cell r="B109" t="str">
            <v>Beauchamp Lodge Settlement</v>
          </cell>
          <cell r="C109" t="str">
            <v>1105466</v>
          </cell>
          <cell r="D109" t="str">
            <v>Broadening Horizons on the Floating Classroom</v>
          </cell>
          <cell r="E109">
            <v>4000</v>
          </cell>
          <cell r="F109">
            <v>44368</v>
          </cell>
          <cell r="G109" t="str">
            <v>Westminster</v>
          </cell>
          <cell r="H109" t="str">
            <v>W2 1NR</v>
          </cell>
          <cell r="I109">
            <v>44469</v>
          </cell>
          <cell r="J109">
            <v>44416</v>
          </cell>
          <cell r="K109" t="str">
            <v>12</v>
          </cell>
          <cell r="L109" t="str">
            <v>http://www.thefloatingclassroom.co.uk</v>
          </cell>
          <cell r="M109" t="str">
            <v>School Holiday Activity Fund</v>
          </cell>
          <cell r="N109" t="str">
            <v>SHAF</v>
          </cell>
          <cell r="O109" t="str">
            <v>Sport</v>
          </cell>
          <cell r="P109" t="str">
            <v>0-25 Years Old</v>
          </cell>
          <cell r="Q109" t="str">
            <v>Direct Project Costs</v>
          </cell>
        </row>
        <row r="110">
          <cell r="A110" t="str">
            <v>108661</v>
          </cell>
          <cell r="B110" t="str">
            <v>Capital City Academy</v>
          </cell>
          <cell r="D110" t="str">
            <v>Year 7 Pantomime trip</v>
          </cell>
          <cell r="E110">
            <v>5000</v>
          </cell>
          <cell r="F110">
            <v>44368</v>
          </cell>
          <cell r="G110" t="str">
            <v>Brent</v>
          </cell>
          <cell r="H110" t="str">
            <v>NW10 3ST</v>
          </cell>
          <cell r="I110">
            <v>44655</v>
          </cell>
          <cell r="J110">
            <v>44545</v>
          </cell>
          <cell r="K110" t="str">
            <v>12</v>
          </cell>
          <cell r="L110" t="str">
            <v>http://www.capitalcityacademy.org</v>
          </cell>
          <cell r="M110" t="str">
            <v>Arts in Schools Grant</v>
          </cell>
          <cell r="N110" t="str">
            <v>Cultural Capital</v>
          </cell>
          <cell r="O110" t="str">
            <v>Arts &amp; Science</v>
          </cell>
          <cell r="P110" t="str">
            <v>11-19 (Secondary YP)</v>
          </cell>
          <cell r="Q110" t="str">
            <v>Arts in Schools</v>
          </cell>
        </row>
        <row r="111">
          <cell r="A111" t="str">
            <v>108696</v>
          </cell>
          <cell r="B111" t="str">
            <v>CCRYouth</v>
          </cell>
          <cell r="C111" t="str">
            <v>1134836</v>
          </cell>
          <cell r="D111" t="str">
            <v>Summer Days 2021</v>
          </cell>
          <cell r="E111">
            <v>3800</v>
          </cell>
          <cell r="F111">
            <v>44368</v>
          </cell>
          <cell r="G111" t="str">
            <v>Harrow</v>
          </cell>
          <cell r="H111" t="str">
            <v>HA2 0JN</v>
          </cell>
          <cell r="I111">
            <v>44711</v>
          </cell>
          <cell r="J111">
            <v>44404</v>
          </cell>
          <cell r="K111" t="str">
            <v>12</v>
          </cell>
          <cell r="L111" t="str">
            <v>http://www.ccrharrow.org</v>
          </cell>
          <cell r="M111" t="str">
            <v>School Holiday Activity Fund</v>
          </cell>
          <cell r="N111" t="str">
            <v>SHAF</v>
          </cell>
          <cell r="O111" t="str">
            <v>Youth Clubs &amp; Youth Activities</v>
          </cell>
          <cell r="P111" t="str">
            <v>5-19 (School Age CYP)</v>
          </cell>
          <cell r="Q111" t="str">
            <v>Direct Project Costs</v>
          </cell>
        </row>
        <row r="112">
          <cell r="A112" t="str">
            <v>108681</v>
          </cell>
          <cell r="B112" t="str">
            <v>Eat Club</v>
          </cell>
          <cell r="C112" t="str">
            <v>1179229</v>
          </cell>
          <cell r="D112" t="str">
            <v>Eat Club Roundtables</v>
          </cell>
          <cell r="E112">
            <v>1440</v>
          </cell>
          <cell r="F112">
            <v>44368</v>
          </cell>
          <cell r="G112" t="str">
            <v>Camden</v>
          </cell>
          <cell r="H112" t="str">
            <v>N1 6AH</v>
          </cell>
          <cell r="I112">
            <v>44508</v>
          </cell>
          <cell r="J112">
            <v>44404</v>
          </cell>
          <cell r="K112" t="str">
            <v>12</v>
          </cell>
          <cell r="L112" t="str">
            <v>http://www.eat-club.org</v>
          </cell>
          <cell r="M112" t="str">
            <v>School Holiday Activity Fund</v>
          </cell>
          <cell r="N112" t="str">
            <v>SHAF</v>
          </cell>
          <cell r="O112" t="str">
            <v>Youth Clubs &amp; Youth Activities</v>
          </cell>
          <cell r="P112" t="str">
            <v>11-19 (Secondary YP)</v>
          </cell>
          <cell r="Q112" t="str">
            <v>Direct Project Costs</v>
          </cell>
        </row>
        <row r="113">
          <cell r="A113" t="str">
            <v>108702</v>
          </cell>
          <cell r="B113" t="str">
            <v>Education and Skills Development Group</v>
          </cell>
          <cell r="C113" t="str">
            <v>1118721</v>
          </cell>
          <cell r="D113" t="str">
            <v>Entrepreneurship fun summer workshops</v>
          </cell>
          <cell r="E113">
            <v>4000</v>
          </cell>
          <cell r="F113">
            <v>44368</v>
          </cell>
          <cell r="G113" t="str">
            <v>Ealing</v>
          </cell>
          <cell r="H113" t="str">
            <v>UB2 5AL</v>
          </cell>
          <cell r="I113">
            <v>44706</v>
          </cell>
          <cell r="J113">
            <v>44404</v>
          </cell>
          <cell r="K113" t="str">
            <v>12</v>
          </cell>
          <cell r="L113" t="str">
            <v>http://www.esdeg.org.uk</v>
          </cell>
          <cell r="M113" t="str">
            <v>School Holiday Activity Fund</v>
          </cell>
          <cell r="N113" t="str">
            <v>SHAF</v>
          </cell>
          <cell r="O113" t="str">
            <v>Education &amp; Learning</v>
          </cell>
          <cell r="P113" t="str">
            <v>5-19 (School Age CYP)</v>
          </cell>
          <cell r="Q113" t="str">
            <v>Direct Project Costs</v>
          </cell>
        </row>
        <row r="114">
          <cell r="A114" t="str">
            <v>108719</v>
          </cell>
          <cell r="B114" t="str">
            <v>Family Friends</v>
          </cell>
          <cell r="C114" t="str">
            <v>1028214</v>
          </cell>
          <cell r="D114" t="str">
            <v>Summer fun for families</v>
          </cell>
          <cell r="E114">
            <v>2600</v>
          </cell>
          <cell r="F114">
            <v>44368</v>
          </cell>
          <cell r="G114" t="str">
            <v>Brent
RBKC
H&amp;F</v>
          </cell>
          <cell r="H114" t="str">
            <v>W10 6EJ</v>
          </cell>
          <cell r="I114">
            <v>44489</v>
          </cell>
          <cell r="J114">
            <v>44403</v>
          </cell>
          <cell r="K114" t="str">
            <v>12</v>
          </cell>
          <cell r="M114" t="str">
            <v>School Holiday Activity Fund</v>
          </cell>
          <cell r="N114" t="str">
            <v>SHAF</v>
          </cell>
          <cell r="O114" t="str">
            <v>Children &amp; Families</v>
          </cell>
          <cell r="P114" t="str">
            <v>Families</v>
          </cell>
          <cell r="Q114" t="str">
            <v>Direct Project Costs</v>
          </cell>
        </row>
        <row r="115">
          <cell r="A115" t="str">
            <v>108688</v>
          </cell>
          <cell r="B115" t="str">
            <v>Friends of Alexandra School</v>
          </cell>
          <cell r="C115" t="str">
            <v>286980</v>
          </cell>
          <cell r="D115" t="str">
            <v>Alexandra Holiday Club</v>
          </cell>
          <cell r="E115">
            <v>4000</v>
          </cell>
          <cell r="F115">
            <v>44368</v>
          </cell>
          <cell r="G115" t="str">
            <v>Harrow</v>
          </cell>
          <cell r="H115" t="str">
            <v>HA2 9DX</v>
          </cell>
          <cell r="I115">
            <v>44510</v>
          </cell>
          <cell r="J115">
            <v>44403</v>
          </cell>
          <cell r="K115" t="str">
            <v>12</v>
          </cell>
          <cell r="M115" t="str">
            <v>School Holiday Activity Fund</v>
          </cell>
          <cell r="N115" t="str">
            <v>SHAF</v>
          </cell>
          <cell r="O115" t="str">
            <v>Special Needs &amp; Disabilities</v>
          </cell>
          <cell r="P115" t="str">
            <v>5-11 (Primary Children)</v>
          </cell>
          <cell r="Q115" t="str">
            <v>Direct Project Costs</v>
          </cell>
        </row>
        <row r="116">
          <cell r="A116" t="str">
            <v>108707</v>
          </cell>
          <cell r="B116" t="str">
            <v>Future Stars</v>
          </cell>
          <cell r="C116" t="str">
            <v>1109835</v>
          </cell>
          <cell r="D116" t="str">
            <v>Summer Action 2021</v>
          </cell>
          <cell r="E116">
            <v>4000</v>
          </cell>
          <cell r="F116">
            <v>44368</v>
          </cell>
          <cell r="G116" t="str">
            <v>Ealing</v>
          </cell>
          <cell r="H116" t="str">
            <v>SL0 0RN</v>
          </cell>
          <cell r="I116">
            <v>44567</v>
          </cell>
          <cell r="J116">
            <v>44410</v>
          </cell>
          <cell r="K116" t="str">
            <v>12</v>
          </cell>
          <cell r="L116" t="str">
            <v>http://www.futurestars.eu</v>
          </cell>
          <cell r="M116" t="str">
            <v>School Holiday Activity Fund</v>
          </cell>
          <cell r="N116" t="str">
            <v>SHAF</v>
          </cell>
          <cell r="O116" t="str">
            <v>Sport</v>
          </cell>
          <cell r="P116" t="str">
            <v>11-19 (Secondary YP)</v>
          </cell>
          <cell r="Q116" t="str">
            <v>Direct Project Costs</v>
          </cell>
        </row>
        <row r="117">
          <cell r="A117" t="str">
            <v>108689</v>
          </cell>
          <cell r="B117" t="str">
            <v>Hammersmith Community Gardens Association</v>
          </cell>
          <cell r="C117" t="str">
            <v>1111999</v>
          </cell>
          <cell r="D117" t="str">
            <v>Summer Playscheme at Phoenix Farm</v>
          </cell>
          <cell r="E117">
            <v>3970</v>
          </cell>
          <cell r="F117">
            <v>44368</v>
          </cell>
          <cell r="G117" t="str">
            <v>H&amp;F</v>
          </cell>
          <cell r="H117" t="str">
            <v>W12 9HY</v>
          </cell>
          <cell r="I117">
            <v>44726</v>
          </cell>
          <cell r="J117">
            <v>44410</v>
          </cell>
          <cell r="K117" t="str">
            <v>12</v>
          </cell>
          <cell r="L117" t="str">
            <v>www.hcga.org.uk</v>
          </cell>
          <cell r="M117" t="str">
            <v>School Holiday Activity Fund</v>
          </cell>
          <cell r="N117" t="str">
            <v>SHAF</v>
          </cell>
          <cell r="O117" t="str">
            <v>Children &amp; Families</v>
          </cell>
          <cell r="P117" t="str">
            <v>5-11 (Primary Children)</v>
          </cell>
          <cell r="Q117" t="str">
            <v>Direct Project Costs</v>
          </cell>
        </row>
        <row r="118">
          <cell r="A118" t="str">
            <v>108694</v>
          </cell>
          <cell r="B118" t="str">
            <v>Highgate Newtown Community Centre</v>
          </cell>
          <cell r="C118" t="str">
            <v>290712</v>
          </cell>
          <cell r="D118" t="str">
            <v>Summer Holiday Fun</v>
          </cell>
          <cell r="E118">
            <v>3500</v>
          </cell>
          <cell r="F118">
            <v>44368</v>
          </cell>
          <cell r="G118" t="str">
            <v>Camden</v>
          </cell>
          <cell r="H118" t="str">
            <v>N19 5DQ</v>
          </cell>
          <cell r="I118">
            <v>44491</v>
          </cell>
          <cell r="J118">
            <v>44403</v>
          </cell>
          <cell r="K118" t="str">
            <v>12</v>
          </cell>
          <cell r="M118" t="str">
            <v>School Holiday Activity Fund</v>
          </cell>
          <cell r="N118" t="str">
            <v>SHAF</v>
          </cell>
          <cell r="O118" t="str">
            <v>Youth Clubs &amp; Youth Activities</v>
          </cell>
          <cell r="P118" t="str">
            <v>5-11 (Primary Children)</v>
          </cell>
          <cell r="Q118" t="str">
            <v>Direct Project Costs</v>
          </cell>
        </row>
        <row r="119">
          <cell r="A119" t="str">
            <v>108712</v>
          </cell>
          <cell r="B119" t="str">
            <v>Ignite Youth</v>
          </cell>
          <cell r="C119" t="str">
            <v>1189771</v>
          </cell>
          <cell r="D119" t="str">
            <v>Ignite Summer 2021</v>
          </cell>
          <cell r="E119">
            <v>3200</v>
          </cell>
          <cell r="F119">
            <v>44368</v>
          </cell>
          <cell r="G119" t="str">
            <v>Harrow</v>
          </cell>
          <cell r="H119" t="str">
            <v>HA2 0TY</v>
          </cell>
          <cell r="I119">
            <v>44503</v>
          </cell>
          <cell r="J119">
            <v>44403</v>
          </cell>
          <cell r="K119" t="str">
            <v>12</v>
          </cell>
          <cell r="L119" t="str">
            <v>http://www.igniteyouth.org.uk</v>
          </cell>
          <cell r="M119" t="str">
            <v>School Holiday Activity Fund</v>
          </cell>
          <cell r="N119" t="str">
            <v>SHAF</v>
          </cell>
          <cell r="O119" t="str">
            <v>Youth Clubs &amp; Youth Activities</v>
          </cell>
          <cell r="P119" t="str">
            <v>11-25 (Secondary+ YP)</v>
          </cell>
          <cell r="Q119" t="str">
            <v>Direct Project Costs</v>
          </cell>
        </row>
        <row r="120">
          <cell r="A120" t="str">
            <v>108653</v>
          </cell>
          <cell r="B120" t="str">
            <v>Innovation Dance Studios</v>
          </cell>
          <cell r="C120" t="str">
            <v>1153263</v>
          </cell>
          <cell r="D120" t="str">
            <v>Back Into Dance</v>
          </cell>
          <cell r="E120">
            <v>2200</v>
          </cell>
          <cell r="F120">
            <v>44368</v>
          </cell>
          <cell r="G120" t="str">
            <v>Barnet</v>
          </cell>
          <cell r="H120" t="str">
            <v>W5 1QX</v>
          </cell>
          <cell r="I120">
            <v>44449</v>
          </cell>
          <cell r="J120">
            <v>44424</v>
          </cell>
          <cell r="K120" t="str">
            <v>12</v>
          </cell>
          <cell r="L120" t="str">
            <v>http://www.innovationdancestudios.co.uk</v>
          </cell>
          <cell r="M120" t="str">
            <v>School Holiday Activity Fund</v>
          </cell>
          <cell r="N120" t="str">
            <v>SHAF</v>
          </cell>
          <cell r="O120" t="str">
            <v>Arts &amp; Science</v>
          </cell>
          <cell r="P120" t="str">
            <v>11-19 (Secondary YP)</v>
          </cell>
          <cell r="Q120" t="str">
            <v>Direct Project Costs</v>
          </cell>
        </row>
        <row r="121">
          <cell r="A121" t="str">
            <v>108680</v>
          </cell>
          <cell r="B121" t="str">
            <v>Kentish Town City Farm</v>
          </cell>
          <cell r="C121" t="str">
            <v>294797</v>
          </cell>
          <cell r="D121" t="str">
            <v>KTCF Summer Holiday Hub programme</v>
          </cell>
          <cell r="E121">
            <v>4000</v>
          </cell>
          <cell r="F121">
            <v>44368</v>
          </cell>
          <cell r="G121" t="str">
            <v>Camden</v>
          </cell>
          <cell r="H121" t="str">
            <v>NW5 4BN</v>
          </cell>
          <cell r="I121">
            <v>44470</v>
          </cell>
          <cell r="J121">
            <v>44410</v>
          </cell>
          <cell r="K121" t="str">
            <v>12</v>
          </cell>
          <cell r="L121" t="str">
            <v>https://www.ktcityfarm.org.uk/</v>
          </cell>
          <cell r="M121" t="str">
            <v>School Holiday Activity Fund</v>
          </cell>
          <cell r="N121" t="str">
            <v>SHAF</v>
          </cell>
          <cell r="O121" t="str">
            <v>Youth Clubs &amp; Youth Activities</v>
          </cell>
          <cell r="P121" t="str">
            <v>5-19 (School Age CYP)</v>
          </cell>
          <cell r="Q121" t="str">
            <v>Salary Costs</v>
          </cell>
        </row>
        <row r="122">
          <cell r="A122" t="str">
            <v>108701</v>
          </cell>
          <cell r="B122" t="str">
            <v>Living Way Ministries</v>
          </cell>
          <cell r="C122" t="str">
            <v>1052878</v>
          </cell>
          <cell r="D122" t="str">
            <v>Summer Holiday Activities 2021</v>
          </cell>
          <cell r="E122">
            <v>4000</v>
          </cell>
          <cell r="F122">
            <v>44368</v>
          </cell>
          <cell r="G122" t="str">
            <v>Barnet</v>
          </cell>
          <cell r="H122" t="str">
            <v>NW9 5XB</v>
          </cell>
          <cell r="I122">
            <v>44706</v>
          </cell>
          <cell r="J122">
            <v>44403</v>
          </cell>
          <cell r="K122" t="str">
            <v>12</v>
          </cell>
          <cell r="L122" t="str">
            <v>http://www.livingwayministries.org.uk/</v>
          </cell>
          <cell r="M122" t="str">
            <v>School Holiday Activity Fund</v>
          </cell>
          <cell r="N122" t="str">
            <v>SHAF</v>
          </cell>
          <cell r="O122" t="str">
            <v>Youth Clubs &amp; Youth Activities</v>
          </cell>
          <cell r="P122" t="str">
            <v>5-19 (School Age CYP)</v>
          </cell>
          <cell r="Q122" t="str">
            <v>Direct Project Costs</v>
          </cell>
        </row>
        <row r="123">
          <cell r="A123" t="str">
            <v>108475</v>
          </cell>
          <cell r="B123" t="str">
            <v>LUNG Productions CIO</v>
          </cell>
          <cell r="C123" t="str">
            <v>1187346</v>
          </cell>
          <cell r="D123" t="str">
            <v>Roaring 20s</v>
          </cell>
          <cell r="E123">
            <v>4500</v>
          </cell>
          <cell r="F123">
            <v>44368</v>
          </cell>
          <cell r="G123" t="str">
            <v>Harrow</v>
          </cell>
          <cell r="H123" t="str">
            <v>S36 9AW</v>
          </cell>
          <cell r="I123">
            <v>44711</v>
          </cell>
          <cell r="J123">
            <v>44388</v>
          </cell>
          <cell r="K123" t="str">
            <v>12</v>
          </cell>
          <cell r="L123" t="str">
            <v>http://www.lungtheatre.co.uk</v>
          </cell>
          <cell r="M123" t="str">
            <v>Small Grant</v>
          </cell>
          <cell r="N123" t="str">
            <v>Small</v>
          </cell>
          <cell r="O123" t="str">
            <v>Arts &amp; Science</v>
          </cell>
          <cell r="P123" t="str">
            <v>11-25 (Secondary+ YP)</v>
          </cell>
          <cell r="Q123" t="str">
            <v>Direct Project Costs</v>
          </cell>
        </row>
        <row r="124">
          <cell r="A124" t="str">
            <v>108722</v>
          </cell>
          <cell r="B124" t="str">
            <v>Midaye Somali Development Network</v>
          </cell>
          <cell r="C124" t="str">
            <v>1148304</v>
          </cell>
          <cell r="D124" t="str">
            <v>Midaye Summer Trips 2021</v>
          </cell>
          <cell r="E124">
            <v>4000</v>
          </cell>
          <cell r="F124">
            <v>44368</v>
          </cell>
          <cell r="G124" t="str">
            <v>RBKC</v>
          </cell>
          <cell r="H124" t="str">
            <v>W10 5XL</v>
          </cell>
          <cell r="I124">
            <v>44400</v>
          </cell>
          <cell r="J124">
            <v>44403</v>
          </cell>
          <cell r="K124" t="str">
            <v>12</v>
          </cell>
          <cell r="L124" t="str">
            <v>http://midaye.org.uk</v>
          </cell>
          <cell r="M124" t="str">
            <v>School Holiday Activity Fund</v>
          </cell>
          <cell r="N124" t="str">
            <v>SHAF</v>
          </cell>
          <cell r="O124" t="str">
            <v>Children &amp; Families</v>
          </cell>
          <cell r="P124" t="str">
            <v>5-11 (Primary Children)</v>
          </cell>
          <cell r="Q124" t="str">
            <v>Direct Project Costs</v>
          </cell>
        </row>
        <row r="125">
          <cell r="A125" t="str">
            <v>108727</v>
          </cell>
          <cell r="B125" t="str">
            <v>My Yard</v>
          </cell>
          <cell r="C125" t="str">
            <v>1158800</v>
          </cell>
          <cell r="D125" t="str">
            <v>Grange Summer Activities</v>
          </cell>
          <cell r="E125">
            <v>4000</v>
          </cell>
          <cell r="F125">
            <v>44368</v>
          </cell>
          <cell r="G125" t="str">
            <v>Harrow</v>
          </cell>
          <cell r="H125" t="str">
            <v>WD23 1FY</v>
          </cell>
          <cell r="I125">
            <v>44712</v>
          </cell>
          <cell r="J125">
            <v>44403</v>
          </cell>
          <cell r="K125" t="str">
            <v>12</v>
          </cell>
          <cell r="L125" t="str">
            <v>http://www.myyard.org.uk</v>
          </cell>
          <cell r="M125" t="str">
            <v>School Holiday Activity Fund</v>
          </cell>
          <cell r="N125" t="str">
            <v>SHAF</v>
          </cell>
          <cell r="O125" t="str">
            <v>Youth Clubs &amp; Youth Activities</v>
          </cell>
          <cell r="P125" t="str">
            <v>5-19 (School Age CYP)</v>
          </cell>
          <cell r="Q125" t="str">
            <v>Direct Project Costs</v>
          </cell>
        </row>
        <row r="126">
          <cell r="A126" t="str">
            <v>108693</v>
          </cell>
          <cell r="B126" t="str">
            <v>New Diorama</v>
          </cell>
          <cell r="C126" t="str">
            <v>278795</v>
          </cell>
          <cell r="D126" t="str">
            <v>Everything Has Changed - Community Touring</v>
          </cell>
          <cell r="E126">
            <v>3200</v>
          </cell>
          <cell r="F126">
            <v>44368</v>
          </cell>
          <cell r="G126" t="str">
            <v>Camden</v>
          </cell>
          <cell r="H126" t="str">
            <v>NW1 3BF</v>
          </cell>
          <cell r="I126">
            <v>44629</v>
          </cell>
          <cell r="J126">
            <v>44428</v>
          </cell>
          <cell r="K126" t="str">
            <v>12</v>
          </cell>
          <cell r="L126" t="str">
            <v>http://www.newdiorama.com</v>
          </cell>
          <cell r="M126" t="str">
            <v>School Holiday Activity Fund</v>
          </cell>
          <cell r="N126" t="str">
            <v>SHAF</v>
          </cell>
          <cell r="O126" t="str">
            <v>Arts &amp; Science</v>
          </cell>
          <cell r="P126" t="str">
            <v>5-11 (Primary Children)</v>
          </cell>
          <cell r="Q126" t="str">
            <v>Direct Project Costs</v>
          </cell>
        </row>
        <row r="127">
          <cell r="A127" t="str">
            <v>108715</v>
          </cell>
          <cell r="B127" t="str">
            <v xml:space="preserve">Nomad </v>
          </cell>
          <cell r="C127" t="str">
            <v>1168763</v>
          </cell>
          <cell r="D127" t="str">
            <v>Beyond boundaries</v>
          </cell>
          <cell r="E127">
            <v>4000</v>
          </cell>
          <cell r="F127">
            <v>44368</v>
          </cell>
          <cell r="G127" t="str">
            <v>Harrow</v>
          </cell>
          <cell r="H127" t="str">
            <v>HA1 4HZ</v>
          </cell>
          <cell r="I127">
            <v>44727</v>
          </cell>
          <cell r="J127">
            <v>44401</v>
          </cell>
          <cell r="K127" t="str">
            <v>12</v>
          </cell>
          <cell r="L127" t="str">
            <v>http://www.nomad-uk.org</v>
          </cell>
          <cell r="M127" t="str">
            <v>School Holiday Activity Fund</v>
          </cell>
          <cell r="N127" t="str">
            <v>SHAF</v>
          </cell>
          <cell r="O127" t="str">
            <v>Arts &amp; Science</v>
          </cell>
          <cell r="P127" t="str">
            <v>16-25 (GCSE+)</v>
          </cell>
          <cell r="Q127" t="str">
            <v>Direct Project Costs</v>
          </cell>
        </row>
        <row r="128">
          <cell r="A128" t="str">
            <v>108682</v>
          </cell>
          <cell r="B128" t="str">
            <v>Northview Primary School</v>
          </cell>
          <cell r="D128" t="str">
            <v>Kidzplay Summer Holiday Club</v>
          </cell>
          <cell r="E128">
            <v>4000</v>
          </cell>
          <cell r="F128">
            <v>44368</v>
          </cell>
          <cell r="G128" t="str">
            <v>Brent</v>
          </cell>
          <cell r="H128" t="str">
            <v>NW10 1RD</v>
          </cell>
          <cell r="I128">
            <v>44449</v>
          </cell>
          <cell r="J128">
            <v>44403</v>
          </cell>
          <cell r="K128" t="str">
            <v>12</v>
          </cell>
          <cell r="M128" t="str">
            <v>School Holiday Activity Fund</v>
          </cell>
          <cell r="N128" t="str">
            <v>SHAF</v>
          </cell>
          <cell r="O128" t="str">
            <v>Children &amp; Families</v>
          </cell>
          <cell r="P128" t="str">
            <v>5-11 (Primary Children)</v>
          </cell>
          <cell r="Q128" t="str">
            <v>Direct Project Costs</v>
          </cell>
        </row>
        <row r="129">
          <cell r="A129" t="str">
            <v>108546</v>
          </cell>
          <cell r="B129" t="str">
            <v>Our Time</v>
          </cell>
          <cell r="C129" t="str">
            <v>1147087</v>
          </cell>
          <cell r="D129" t="str">
            <v>Goodwork Capacity Building - Press Release / Media Outreach</v>
          </cell>
          <cell r="E129">
            <v>330</v>
          </cell>
          <cell r="F129">
            <v>44368</v>
          </cell>
          <cell r="G129" t="str">
            <v>Brent</v>
          </cell>
          <cell r="H129" t="str">
            <v>N2 9DT</v>
          </cell>
          <cell r="I129">
            <v>44400</v>
          </cell>
          <cell r="J129">
            <v>44378</v>
          </cell>
          <cell r="K129" t="str">
            <v>12</v>
          </cell>
          <cell r="L129" t="str">
            <v>http://ourtime.org.uk/</v>
          </cell>
          <cell r="M129" t="str">
            <v>Micro Grant</v>
          </cell>
          <cell r="N129" t="str">
            <v>Capacity Building</v>
          </cell>
          <cell r="O129" t="str">
            <v>Capacity Building</v>
          </cell>
          <cell r="P129" t="str">
            <v>Organisation</v>
          </cell>
          <cell r="Q129" t="str">
            <v>Direct Project Costs</v>
          </cell>
        </row>
        <row r="130">
          <cell r="A130" t="str">
            <v>108724</v>
          </cell>
          <cell r="B130" t="str">
            <v>OYA!</v>
          </cell>
          <cell r="C130" t="str">
            <v>1108297</v>
          </cell>
          <cell r="D130" t="str">
            <v>Bouncing Back</v>
          </cell>
          <cell r="E130">
            <v>4000</v>
          </cell>
          <cell r="F130">
            <v>44368</v>
          </cell>
          <cell r="G130" t="str">
            <v>Harrow
Barnet</v>
          </cell>
          <cell r="H130" t="str">
            <v>NW9 5XP</v>
          </cell>
          <cell r="I130">
            <v>44718</v>
          </cell>
          <cell r="J130">
            <v>44401</v>
          </cell>
          <cell r="K130" t="str">
            <v>12</v>
          </cell>
          <cell r="L130" t="str">
            <v>http://www.oya-org.uk</v>
          </cell>
          <cell r="M130" t="str">
            <v>School Holiday Activity Fund</v>
          </cell>
          <cell r="N130" t="str">
            <v>SHAF</v>
          </cell>
          <cell r="O130" t="str">
            <v>Arts &amp; Science</v>
          </cell>
          <cell r="P130" t="str">
            <v>5-19 (School Age CYP)</v>
          </cell>
          <cell r="Q130" t="str">
            <v>Direct Project Costs</v>
          </cell>
        </row>
        <row r="131">
          <cell r="A131" t="str">
            <v>108714</v>
          </cell>
          <cell r="B131" t="str">
            <v>Pirate Castle</v>
          </cell>
          <cell r="C131" t="str">
            <v>1138787</v>
          </cell>
          <cell r="D131" t="str">
            <v>The Pirate Castle's Summer Holiday Splash</v>
          </cell>
          <cell r="E131">
            <v>4000</v>
          </cell>
          <cell r="F131">
            <v>44368</v>
          </cell>
          <cell r="G131" t="str">
            <v>Barnet
Brent
Camden</v>
          </cell>
          <cell r="H131" t="str">
            <v>NW1 7EA</v>
          </cell>
          <cell r="I131">
            <v>44469</v>
          </cell>
          <cell r="J131">
            <v>44403</v>
          </cell>
          <cell r="K131" t="str">
            <v>12</v>
          </cell>
          <cell r="L131" t="str">
            <v>www.thepiratecastle.org</v>
          </cell>
          <cell r="M131" t="str">
            <v>School Holiday Activity Fund</v>
          </cell>
          <cell r="N131" t="str">
            <v>SHAF</v>
          </cell>
          <cell r="O131" t="str">
            <v>Sport</v>
          </cell>
          <cell r="P131" t="str">
            <v>5-19 (School Age CYP)</v>
          </cell>
          <cell r="Q131" t="str">
            <v>Direct Project Costs</v>
          </cell>
        </row>
        <row r="132">
          <cell r="A132" t="str">
            <v>108709</v>
          </cell>
          <cell r="B132" t="str">
            <v>The RISE Collective</v>
          </cell>
          <cell r="C132" t="str">
            <v>1168856</v>
          </cell>
          <cell r="D132" t="str">
            <v>Activate Summer 2021</v>
          </cell>
          <cell r="E132">
            <v>3600</v>
          </cell>
          <cell r="F132">
            <v>44368</v>
          </cell>
          <cell r="G132" t="str">
            <v>RBKC</v>
          </cell>
          <cell r="H132" t="str">
            <v>BS1 3SF</v>
          </cell>
          <cell r="I132">
            <v>44712</v>
          </cell>
          <cell r="J132">
            <v>44410</v>
          </cell>
          <cell r="K132" t="str">
            <v>12</v>
          </cell>
          <cell r="L132" t="str">
            <v>http://www.therisecollective.org.uk</v>
          </cell>
          <cell r="M132" t="str">
            <v>School Holiday Activity Fund</v>
          </cell>
          <cell r="N132" t="str">
            <v>SHAF</v>
          </cell>
          <cell r="O132" t="str">
            <v>Arts &amp; Science</v>
          </cell>
          <cell r="P132" t="str">
            <v>5-11 (Primary Children)</v>
          </cell>
          <cell r="Q132" t="str">
            <v>Direct Project Costs</v>
          </cell>
        </row>
        <row r="133">
          <cell r="A133" t="str">
            <v>108699</v>
          </cell>
          <cell r="B133" t="str">
            <v>South Harrow Christian Fellowship</v>
          </cell>
          <cell r="C133" t="str">
            <v>1156050</v>
          </cell>
          <cell r="D133" t="str">
            <v>SHCF Kids and Youth Holiday activities 2021/22</v>
          </cell>
          <cell r="E133">
            <v>4000</v>
          </cell>
          <cell r="F133">
            <v>44368</v>
          </cell>
          <cell r="G133" t="str">
            <v>Harrow</v>
          </cell>
          <cell r="H133" t="str">
            <v>HA2 0NN</v>
          </cell>
          <cell r="I133">
            <v>44712</v>
          </cell>
          <cell r="J133">
            <v>44396</v>
          </cell>
          <cell r="K133" t="str">
            <v>12</v>
          </cell>
          <cell r="L133" t="str">
            <v>http://www.shcf.co.uk</v>
          </cell>
          <cell r="M133" t="str">
            <v>School Holiday Activity Fund</v>
          </cell>
          <cell r="N133" t="str">
            <v>SHAF</v>
          </cell>
          <cell r="O133" t="str">
            <v>Youth Clubs &amp; Youth Activities</v>
          </cell>
          <cell r="P133" t="str">
            <v>Families</v>
          </cell>
          <cell r="Q133" t="str">
            <v>Direct Project Costs</v>
          </cell>
        </row>
        <row r="134">
          <cell r="A134" t="str">
            <v>108692</v>
          </cell>
          <cell r="B134" t="str">
            <v xml:space="preserve">Sport at the Heart </v>
          </cell>
          <cell r="C134">
            <v>1168659</v>
          </cell>
          <cell r="D134" t="str">
            <v>Summer Film Club</v>
          </cell>
          <cell r="E134">
            <v>4000</v>
          </cell>
          <cell r="F134">
            <v>44368</v>
          </cell>
          <cell r="G134" t="str">
            <v>Brent</v>
          </cell>
          <cell r="H134" t="str">
            <v>NW6 5HE</v>
          </cell>
          <cell r="I134">
            <v>44491</v>
          </cell>
          <cell r="J134">
            <v>44410</v>
          </cell>
          <cell r="K134" t="str">
            <v>12</v>
          </cell>
          <cell r="L134" t="str">
            <v>http://sportattheheart.org</v>
          </cell>
          <cell r="M134" t="str">
            <v>School Holiday Activity Fund</v>
          </cell>
          <cell r="N134" t="str">
            <v>SHAF</v>
          </cell>
          <cell r="O134" t="str">
            <v>Arts &amp; Science</v>
          </cell>
          <cell r="P134" t="str">
            <v>11-19 (Secondary YP)</v>
          </cell>
          <cell r="Q134" t="str">
            <v>Direct Project Costs</v>
          </cell>
        </row>
        <row r="135">
          <cell r="A135" t="str">
            <v>108720</v>
          </cell>
          <cell r="B135" t="str">
            <v>St Albans’s North Harrow</v>
          </cell>
          <cell r="C135" t="str">
            <v>1132600</v>
          </cell>
          <cell r="D135" t="str">
            <v>SAYS Summer Holiday Club 2021</v>
          </cell>
          <cell r="E135">
            <v>4000</v>
          </cell>
          <cell r="F135">
            <v>44368</v>
          </cell>
          <cell r="G135" t="str">
            <v>Harrow</v>
          </cell>
          <cell r="H135" t="str">
            <v>HA2 7PF</v>
          </cell>
          <cell r="I135">
            <v>44712</v>
          </cell>
          <cell r="J135">
            <v>44404</v>
          </cell>
          <cell r="K135" t="str">
            <v>12</v>
          </cell>
          <cell r="M135" t="str">
            <v>School Holiday Activity Fund</v>
          </cell>
          <cell r="N135" t="str">
            <v>SHAF</v>
          </cell>
          <cell r="O135" t="str">
            <v>Youth Clubs &amp; Youth Activities</v>
          </cell>
          <cell r="P135" t="str">
            <v>0-25 Years Old</v>
          </cell>
          <cell r="Q135" t="str">
            <v>Direct Project Costs</v>
          </cell>
        </row>
        <row r="136">
          <cell r="A136" t="str">
            <v>108708</v>
          </cell>
          <cell r="B136" t="str">
            <v>St Andrew's Club</v>
          </cell>
          <cell r="C136" t="str">
            <v>1103322</v>
          </cell>
          <cell r="D136" t="str">
            <v>St Andrew's Club Summer Project</v>
          </cell>
          <cell r="E136">
            <v>4000</v>
          </cell>
          <cell r="F136">
            <v>44368</v>
          </cell>
          <cell r="G136" t="str">
            <v>Westminster</v>
          </cell>
          <cell r="H136" t="str">
            <v>SW1P 2DG</v>
          </cell>
          <cell r="I136">
            <v>44711</v>
          </cell>
          <cell r="J136">
            <v>44403</v>
          </cell>
          <cell r="K136" t="str">
            <v>12</v>
          </cell>
          <cell r="L136" t="str">
            <v>https://www.standrewsclub.com/</v>
          </cell>
          <cell r="M136" t="str">
            <v>School Holiday Activity Fund</v>
          </cell>
          <cell r="N136" t="str">
            <v>SHAF</v>
          </cell>
          <cell r="O136" t="str">
            <v>Youth Clubs &amp; Youth Activities</v>
          </cell>
          <cell r="P136" t="str">
            <v>5-11 (Primary Children)</v>
          </cell>
          <cell r="Q136" t="str">
            <v>Direct Project Costs</v>
          </cell>
        </row>
        <row r="137">
          <cell r="A137" t="str">
            <v>108687</v>
          </cell>
          <cell r="B137" t="str">
            <v>Stonegrove Community Trust</v>
          </cell>
          <cell r="C137" t="str">
            <v>1161812</v>
          </cell>
          <cell r="D137" t="str">
            <v>FUSE @ OneStonegrove Summer 2021</v>
          </cell>
          <cell r="E137">
            <v>4000</v>
          </cell>
          <cell r="F137">
            <v>44368</v>
          </cell>
          <cell r="G137" t="str">
            <v>Barnet</v>
          </cell>
          <cell r="H137" t="str">
            <v>HA8 8BN</v>
          </cell>
          <cell r="I137">
            <v>44488</v>
          </cell>
          <cell r="J137">
            <v>44417</v>
          </cell>
          <cell r="K137" t="str">
            <v>12</v>
          </cell>
          <cell r="L137" t="str">
            <v>http://www.sct.london</v>
          </cell>
          <cell r="M137" t="str">
            <v>School Holiday Activity Fund</v>
          </cell>
          <cell r="N137" t="str">
            <v>SHAF</v>
          </cell>
          <cell r="O137" t="str">
            <v>Youth Clubs &amp; Youth Activities</v>
          </cell>
          <cell r="P137" t="str">
            <v>5-19 (School Age CYP)</v>
          </cell>
          <cell r="Q137" t="str">
            <v>Direct Project Costs</v>
          </cell>
        </row>
        <row r="138">
          <cell r="A138" t="str">
            <v>108718</v>
          </cell>
          <cell r="B138" t="str">
            <v>Unlocking Potential</v>
          </cell>
          <cell r="C138" t="str">
            <v>1163932</v>
          </cell>
          <cell r="D138" t="str">
            <v>Summer Sessions</v>
          </cell>
          <cell r="E138">
            <v>4000</v>
          </cell>
          <cell r="F138">
            <v>44368</v>
          </cell>
          <cell r="G138" t="str">
            <v>Harrow
Barnet
Brent</v>
          </cell>
          <cell r="H138" t="str">
            <v>SE17 1RX</v>
          </cell>
          <cell r="I138">
            <v>44470</v>
          </cell>
          <cell r="J138">
            <v>44404</v>
          </cell>
          <cell r="K138" t="str">
            <v>12</v>
          </cell>
          <cell r="L138" t="str">
            <v>http://up.org.uk/</v>
          </cell>
          <cell r="M138" t="str">
            <v>School Holiday Activity Fund</v>
          </cell>
          <cell r="N138" t="str">
            <v>SHAF</v>
          </cell>
          <cell r="O138" t="str">
            <v>Children &amp; Families</v>
          </cell>
          <cell r="P138" t="str">
            <v>5-11 (Primary Children)</v>
          </cell>
          <cell r="Q138" t="str">
            <v>Direct Project Costs</v>
          </cell>
        </row>
        <row r="139">
          <cell r="A139" t="str">
            <v>108504</v>
          </cell>
          <cell r="B139" t="str">
            <v xml:space="preserve">Centre for ADHD &amp; Autism Support </v>
          </cell>
          <cell r="C139" t="str">
            <v>1080795</v>
          </cell>
          <cell r="D139" t="str">
            <v>Youth and Family Support Worker</v>
          </cell>
          <cell r="E139">
            <v>93000</v>
          </cell>
          <cell r="F139">
            <v>44363</v>
          </cell>
          <cell r="G139" t="str">
            <v>Harrow</v>
          </cell>
          <cell r="H139" t="str">
            <v>HA4 9XA</v>
          </cell>
          <cell r="I139">
            <v>44491</v>
          </cell>
          <cell r="J139">
            <v>44500</v>
          </cell>
          <cell r="K139" t="str">
            <v>36</v>
          </cell>
          <cell r="L139" t="str">
            <v>www.adhdandautism.org</v>
          </cell>
          <cell r="M139" t="str">
            <v>Main Grant</v>
          </cell>
          <cell r="N139" t="str">
            <v>Main</v>
          </cell>
          <cell r="O139" t="str">
            <v>Special Needs &amp; Disabilities</v>
          </cell>
          <cell r="P139" t="str">
            <v>11-25 (Secondary+ YP)</v>
          </cell>
          <cell r="Q139" t="str">
            <v>Salary Costs</v>
          </cell>
        </row>
        <row r="140">
          <cell r="A140" t="str">
            <v>108499</v>
          </cell>
          <cell r="B140" t="str">
            <v>Afghan Association of London</v>
          </cell>
          <cell r="C140" t="str">
            <v>1060687</v>
          </cell>
          <cell r="D140" t="str">
            <v>Sport and Youth Activities Coordinator's Salary and Overheads</v>
          </cell>
          <cell r="E140">
            <v>90000</v>
          </cell>
          <cell r="F140">
            <v>44363</v>
          </cell>
          <cell r="G140" t="str">
            <v>Harrow
Barnet
Brent
Ealing</v>
          </cell>
          <cell r="H140" t="str">
            <v>HA1 2AG</v>
          </cell>
          <cell r="I140">
            <v>44670</v>
          </cell>
          <cell r="J140">
            <v>44378</v>
          </cell>
          <cell r="K140" t="str">
            <v>36</v>
          </cell>
          <cell r="L140" t="str">
            <v>http://www.afghanassociationlondon.org.uk</v>
          </cell>
          <cell r="M140" t="str">
            <v>Main Grant</v>
          </cell>
          <cell r="N140" t="str">
            <v>Main</v>
          </cell>
          <cell r="O140" t="str">
            <v>Sport</v>
          </cell>
          <cell r="P140" t="str">
            <v>11-25 (Secondary+ YP)</v>
          </cell>
          <cell r="Q140" t="str">
            <v>Salary Costs</v>
          </cell>
        </row>
        <row r="141">
          <cell r="A141" t="str">
            <v>107034.01</v>
          </cell>
          <cell r="B141" t="str">
            <v>Allenby Primary School</v>
          </cell>
          <cell r="C141" t="str">
            <v>0000000</v>
          </cell>
          <cell r="D141" t="str">
            <v>Believe, Aspire, Achieve - Dormers Wells Opportunity Network</v>
          </cell>
          <cell r="E141">
            <v>40500</v>
          </cell>
          <cell r="F141">
            <v>44363</v>
          </cell>
          <cell r="G141" t="str">
            <v>Ealing</v>
          </cell>
          <cell r="H141" t="str">
            <v>UB1 2HX</v>
          </cell>
          <cell r="I141">
            <v>44400</v>
          </cell>
          <cell r="J141">
            <v>44348</v>
          </cell>
          <cell r="K141" t="str">
            <v>12</v>
          </cell>
          <cell r="L141" t="str">
            <v>http://allenbyprimaryschool.com/</v>
          </cell>
          <cell r="M141" t="str">
            <v>Main Grant</v>
          </cell>
          <cell r="N141" t="str">
            <v>Schools in Partnership</v>
          </cell>
          <cell r="O141" t="str">
            <v>Education &amp; Learning</v>
          </cell>
          <cell r="P141" t="str">
            <v>5-19 (School Age CYP)</v>
          </cell>
          <cell r="Q141" t="str">
            <v>Direct Project Costs</v>
          </cell>
        </row>
        <row r="142">
          <cell r="A142" t="str">
            <v>108562</v>
          </cell>
          <cell r="B142" t="str">
            <v>Artists in Residence (AiR)</v>
          </cell>
          <cell r="C142" t="str">
            <v>1180114</v>
          </cell>
          <cell r="D142" t="str">
            <v>Organisation Development</v>
          </cell>
          <cell r="E142">
            <v>90000</v>
          </cell>
          <cell r="F142">
            <v>44363</v>
          </cell>
          <cell r="G142" t="str">
            <v>Harrow
Brent
Ealing</v>
          </cell>
          <cell r="H142" t="str">
            <v>NW9 8LS</v>
          </cell>
          <cell r="I142">
            <v>44449</v>
          </cell>
          <cell r="J142">
            <v>44452</v>
          </cell>
          <cell r="K142" t="str">
            <v>36</v>
          </cell>
          <cell r="L142" t="str">
            <v>http://www.artistsinresidence.org.uk</v>
          </cell>
          <cell r="M142" t="str">
            <v>Main Grant</v>
          </cell>
          <cell r="N142" t="str">
            <v>Main</v>
          </cell>
          <cell r="O142" t="str">
            <v>Arts &amp; Science</v>
          </cell>
          <cell r="P142" t="str">
            <v>5-19 (School Age CYP)</v>
          </cell>
          <cell r="Q142" t="str">
            <v>Salary Costs</v>
          </cell>
        </row>
        <row r="143">
          <cell r="A143" t="str">
            <v>108611</v>
          </cell>
          <cell r="B143" t="str">
            <v>Baraka Community Association</v>
          </cell>
          <cell r="C143" t="str">
            <v>1087721</v>
          </cell>
          <cell r="D143" t="str">
            <v>Core Costs</v>
          </cell>
          <cell r="E143">
            <v>150000</v>
          </cell>
          <cell r="F143">
            <v>44363</v>
          </cell>
          <cell r="G143" t="str">
            <v>Westminster
Brent
RBKC
H&amp;F</v>
          </cell>
          <cell r="H143" t="str">
            <v>W10 5AA</v>
          </cell>
          <cell r="I143">
            <v>44691</v>
          </cell>
          <cell r="J143">
            <v>44378</v>
          </cell>
          <cell r="K143" t="str">
            <v>36</v>
          </cell>
          <cell r="L143" t="str">
            <v>http://www.barakacommunityassociation.org</v>
          </cell>
          <cell r="M143" t="str">
            <v>Main Grant</v>
          </cell>
          <cell r="N143" t="str">
            <v>Recovery</v>
          </cell>
          <cell r="O143" t="str">
            <v>Youth Clubs &amp; Youth Activities</v>
          </cell>
          <cell r="P143" t="str">
            <v>0-25 Years Old</v>
          </cell>
          <cell r="Q143" t="str">
            <v>Core Costs</v>
          </cell>
        </row>
        <row r="144">
          <cell r="A144" t="str">
            <v>108485</v>
          </cell>
          <cell r="B144" t="str">
            <v>Barnet Community Projects</v>
          </cell>
          <cell r="C144" t="str">
            <v>1139376</v>
          </cell>
          <cell r="D144" t="str">
            <v>Director salary</v>
          </cell>
          <cell r="E144">
            <v>120000</v>
          </cell>
          <cell r="F144">
            <v>44363</v>
          </cell>
          <cell r="G144" t="str">
            <v>Barnet</v>
          </cell>
          <cell r="H144" t="str">
            <v>EN5 2UN</v>
          </cell>
          <cell r="I144">
            <v>44679</v>
          </cell>
          <cell r="J144">
            <v>44378</v>
          </cell>
          <cell r="K144" t="str">
            <v>36</v>
          </cell>
          <cell r="M144" t="str">
            <v>Main Grant</v>
          </cell>
          <cell r="N144" t="str">
            <v>Main</v>
          </cell>
          <cell r="O144" t="str">
            <v>Youth Clubs &amp; Youth Activities</v>
          </cell>
          <cell r="P144" t="str">
            <v>0-25 Years Old</v>
          </cell>
          <cell r="Q144" t="str">
            <v>Salary Costs</v>
          </cell>
        </row>
        <row r="145">
          <cell r="A145" t="str">
            <v>108601</v>
          </cell>
          <cell r="B145" t="str">
            <v>Beauchamp Lodge Settlement</v>
          </cell>
          <cell r="C145" t="str">
            <v>1105466</v>
          </cell>
          <cell r="D145" t="str">
            <v>Core Costs</v>
          </cell>
          <cell r="E145">
            <v>142500</v>
          </cell>
          <cell r="F145">
            <v>44363</v>
          </cell>
          <cell r="G145" t="str">
            <v>Westminster
Brent
RBKC</v>
          </cell>
          <cell r="H145" t="str">
            <v>W2 1NR</v>
          </cell>
          <cell r="I145">
            <v>44691</v>
          </cell>
          <cell r="J145">
            <v>44440</v>
          </cell>
          <cell r="K145" t="str">
            <v>36</v>
          </cell>
          <cell r="L145" t="str">
            <v>http://www.thefloatingclassroom.co.uk</v>
          </cell>
          <cell r="M145" t="str">
            <v>Main Grant</v>
          </cell>
          <cell r="N145" t="str">
            <v>Recovery</v>
          </cell>
          <cell r="O145" t="str">
            <v>Education &amp; Learning</v>
          </cell>
          <cell r="P145" t="str">
            <v>0-25 Years Old</v>
          </cell>
          <cell r="Q145" t="str">
            <v>Core Costs</v>
          </cell>
        </row>
        <row r="146">
          <cell r="A146" t="str">
            <v>108410</v>
          </cell>
          <cell r="B146" t="str">
            <v>The Brandon Centre</v>
          </cell>
          <cell r="C146" t="str">
            <v>290118</v>
          </cell>
          <cell r="D146" t="str">
            <v>Counsellor salary &amp; Therapy within our Sexual Health service.</v>
          </cell>
          <cell r="E146">
            <v>93000</v>
          </cell>
          <cell r="F146">
            <v>44363</v>
          </cell>
          <cell r="G146" t="str">
            <v>Westminster
Camden</v>
          </cell>
          <cell r="H146" t="str">
            <v>NW5 3LG</v>
          </cell>
          <cell r="I146">
            <v>44449</v>
          </cell>
          <cell r="J146">
            <v>44440</v>
          </cell>
          <cell r="K146" t="str">
            <v>36</v>
          </cell>
          <cell r="L146" t="str">
            <v>www.brandoncentre.org.uk</v>
          </cell>
          <cell r="M146" t="str">
            <v>Main Grant</v>
          </cell>
          <cell r="N146" t="str">
            <v>Main</v>
          </cell>
          <cell r="O146" t="str">
            <v>Emotional Wellbeing</v>
          </cell>
          <cell r="P146" t="str">
            <v>11-25 (Secondary+ YP)</v>
          </cell>
          <cell r="Q146" t="str">
            <v>Salary Costs</v>
          </cell>
        </row>
        <row r="147">
          <cell r="A147" t="str">
            <v>108444</v>
          </cell>
          <cell r="B147" t="str">
            <v>Brent Music Service</v>
          </cell>
          <cell r="D147" t="str">
            <v>Music Bursary Scheme</v>
          </cell>
          <cell r="E147">
            <v>40000</v>
          </cell>
          <cell r="F147">
            <v>44363</v>
          </cell>
          <cell r="G147" t="str">
            <v>Brent</v>
          </cell>
          <cell r="H147" t="str">
            <v>HA3 0UH</v>
          </cell>
          <cell r="I147">
            <v>44510</v>
          </cell>
          <cell r="J147">
            <v>44440</v>
          </cell>
          <cell r="K147" t="str">
            <v>60</v>
          </cell>
          <cell r="L147" t="str">
            <v>http://www.brent.gov.uk/bms</v>
          </cell>
          <cell r="M147" t="str">
            <v>Main Grant</v>
          </cell>
          <cell r="N147" t="str">
            <v>Main</v>
          </cell>
          <cell r="O147" t="str">
            <v>Arts &amp; Science</v>
          </cell>
          <cell r="P147" t="str">
            <v>5-11 (Primary Children)</v>
          </cell>
          <cell r="Q147" t="str">
            <v>Bursaries</v>
          </cell>
        </row>
        <row r="148">
          <cell r="A148" t="str">
            <v>108570</v>
          </cell>
          <cell r="B148" t="str">
            <v>Brent Play Association</v>
          </cell>
          <cell r="C148" t="str">
            <v>1085110</v>
          </cell>
          <cell r="D148" t="str">
            <v>Core Costs</v>
          </cell>
          <cell r="E148">
            <v>150000</v>
          </cell>
          <cell r="F148">
            <v>44363</v>
          </cell>
          <cell r="G148" t="str">
            <v>Brent</v>
          </cell>
          <cell r="H148" t="str">
            <v>HA0 1LG</v>
          </cell>
          <cell r="I148">
            <v>44697</v>
          </cell>
          <cell r="J148">
            <v>44409</v>
          </cell>
          <cell r="K148" t="str">
            <v>36</v>
          </cell>
          <cell r="L148" t="str">
            <v>www.brentplay.org</v>
          </cell>
          <cell r="M148" t="str">
            <v>Main Grant</v>
          </cell>
          <cell r="N148" t="str">
            <v>Recovery</v>
          </cell>
          <cell r="O148" t="str">
            <v>Special Needs &amp; Disabilities</v>
          </cell>
          <cell r="P148" t="str">
            <v>0-25 Years Old</v>
          </cell>
          <cell r="Q148" t="str">
            <v>Core Costs</v>
          </cell>
        </row>
        <row r="149">
          <cell r="A149" t="str">
            <v>108295</v>
          </cell>
          <cell r="B149" t="str">
            <v>Connected Lives</v>
          </cell>
          <cell r="C149" t="str">
            <v>1184376</v>
          </cell>
          <cell r="D149" t="str">
            <v>NW London Hub</v>
          </cell>
          <cell r="E149">
            <v>90000</v>
          </cell>
          <cell r="F149">
            <v>44363</v>
          </cell>
          <cell r="G149" t="str">
            <v>Harrow
Westminster
Brent
RBKC</v>
          </cell>
          <cell r="H149" t="str">
            <v>NW1 5QT</v>
          </cell>
          <cell r="I149">
            <v>44718</v>
          </cell>
          <cell r="J149">
            <v>44378</v>
          </cell>
          <cell r="K149" t="str">
            <v>36</v>
          </cell>
          <cell r="L149" t="str">
            <v>http://www.connectedlives.org.uk</v>
          </cell>
          <cell r="M149" t="str">
            <v>Main Grant</v>
          </cell>
          <cell r="N149" t="str">
            <v>Main</v>
          </cell>
          <cell r="O149" t="str">
            <v>Children &amp; Families</v>
          </cell>
          <cell r="P149" t="str">
            <v>Families</v>
          </cell>
          <cell r="Q149" t="str">
            <v>Direct Project Costs</v>
          </cell>
        </row>
        <row r="150">
          <cell r="A150" t="str">
            <v>108513</v>
          </cell>
          <cell r="B150" t="str">
            <v>Coram's Fields</v>
          </cell>
          <cell r="C150" t="str">
            <v>302963</v>
          </cell>
          <cell r="D150" t="str">
            <v>Coram's Fields core costs</v>
          </cell>
          <cell r="E150">
            <v>90000</v>
          </cell>
          <cell r="F150">
            <v>44363</v>
          </cell>
          <cell r="G150" t="str">
            <v>Westminster
Camden</v>
          </cell>
          <cell r="H150" t="str">
            <v>WC1N 1DN</v>
          </cell>
          <cell r="I150">
            <v>44727</v>
          </cell>
          <cell r="J150">
            <v>44378</v>
          </cell>
          <cell r="K150" t="str">
            <v>36</v>
          </cell>
          <cell r="L150" t="str">
            <v>http://www.coramsfields.org</v>
          </cell>
          <cell r="M150" t="str">
            <v>Main Grant</v>
          </cell>
          <cell r="N150" t="str">
            <v>Main</v>
          </cell>
          <cell r="O150" t="str">
            <v>Children &amp; Families</v>
          </cell>
          <cell r="P150" t="str">
            <v>0-25 Years Old</v>
          </cell>
          <cell r="Q150" t="str">
            <v>Core Costs</v>
          </cell>
        </row>
        <row r="151">
          <cell r="A151" t="str">
            <v>108426</v>
          </cell>
          <cell r="B151" t="str">
            <v>Elfrida Rathbone Camden</v>
          </cell>
          <cell r="C151" t="str">
            <v>291214</v>
          </cell>
          <cell r="D151" t="str">
            <v>Family and Communities Services Manager and Family Development Worker Salaries</v>
          </cell>
          <cell r="E151">
            <v>105000</v>
          </cell>
          <cell r="F151">
            <v>44363</v>
          </cell>
          <cell r="G151" t="str">
            <v>Camden</v>
          </cell>
          <cell r="H151" t="str">
            <v>NW5 2BP</v>
          </cell>
          <cell r="I151">
            <v>44720</v>
          </cell>
          <cell r="J151">
            <v>44378</v>
          </cell>
          <cell r="K151" t="str">
            <v>36</v>
          </cell>
          <cell r="L151" t="str">
            <v>http://www.elfridacamden.org.uk/</v>
          </cell>
          <cell r="M151" t="str">
            <v>Main Grant</v>
          </cell>
          <cell r="N151" t="str">
            <v>Main</v>
          </cell>
          <cell r="O151" t="str">
            <v>Special Needs &amp; Disabilities</v>
          </cell>
          <cell r="P151" t="str">
            <v>Families</v>
          </cell>
          <cell r="Q151" t="str">
            <v>Salary Costs</v>
          </cell>
        </row>
        <row r="152">
          <cell r="A152" t="str">
            <v>108422</v>
          </cell>
          <cell r="B152" t="str">
            <v>The Faith &amp; Belief Forum</v>
          </cell>
          <cell r="C152" t="str">
            <v>1173369</v>
          </cell>
          <cell r="D152" t="str">
            <v>Dialogue and Identity Workshops for Students</v>
          </cell>
          <cell r="E152">
            <v>72000</v>
          </cell>
          <cell r="F152">
            <v>44363</v>
          </cell>
          <cell r="G152" t="str">
            <v>Barnet
Ealing
Camden</v>
          </cell>
          <cell r="H152" t="str">
            <v>NW5 4BA</v>
          </cell>
          <cell r="I152">
            <v>44449</v>
          </cell>
          <cell r="J152">
            <v>44440</v>
          </cell>
          <cell r="K152" t="str">
            <v>36</v>
          </cell>
          <cell r="L152" t="str">
            <v>http://www.faithbeliefforum.org</v>
          </cell>
          <cell r="M152" t="str">
            <v>Main Grant</v>
          </cell>
          <cell r="N152" t="str">
            <v>Main</v>
          </cell>
          <cell r="O152" t="str">
            <v>Youth Issues</v>
          </cell>
          <cell r="P152" t="str">
            <v>0-25 Years Old</v>
          </cell>
          <cell r="Q152" t="str">
            <v>Direct Project Costs</v>
          </cell>
        </row>
        <row r="153">
          <cell r="A153" t="str">
            <v>108531</v>
          </cell>
          <cell r="B153" t="str">
            <v>Foundling Museum</v>
          </cell>
          <cell r="C153" t="str">
            <v>1071167</v>
          </cell>
          <cell r="D153" t="str">
            <v>Care Leaver Traineeship</v>
          </cell>
          <cell r="E153">
            <v>105000</v>
          </cell>
          <cell r="F153">
            <v>44363</v>
          </cell>
          <cell r="G153" t="str">
            <v>Discretionary</v>
          </cell>
          <cell r="H153" t="str">
            <v>WC1N 1AZ</v>
          </cell>
          <cell r="I153">
            <v>44469</v>
          </cell>
          <cell r="J153">
            <v>44470</v>
          </cell>
          <cell r="K153" t="str">
            <v>36</v>
          </cell>
          <cell r="L153" t="str">
            <v>http://www.foundlingmuseum.org.uk</v>
          </cell>
          <cell r="M153" t="str">
            <v>Main Grant</v>
          </cell>
          <cell r="N153" t="str">
            <v>Internship</v>
          </cell>
          <cell r="O153" t="str">
            <v>Training</v>
          </cell>
          <cell r="P153" t="str">
            <v>19-25 (Young Adults Post School)</v>
          </cell>
          <cell r="Q153" t="str">
            <v>Work Experience</v>
          </cell>
        </row>
        <row r="154">
          <cell r="A154" t="str">
            <v>108505</v>
          </cell>
          <cell r="B154" t="str">
            <v>Future Men</v>
          </cell>
          <cell r="C154" t="str">
            <v>1102451</v>
          </cell>
          <cell r="D154" t="str">
            <v>Amberley Senior Youth Worker</v>
          </cell>
          <cell r="E154">
            <v>120000</v>
          </cell>
          <cell r="F154">
            <v>44363</v>
          </cell>
          <cell r="G154" t="str">
            <v>Westminster
RBKC</v>
          </cell>
          <cell r="H154" t="str">
            <v>SW1W 0DH</v>
          </cell>
          <cell r="I154">
            <v>44721</v>
          </cell>
          <cell r="J154">
            <v>44378</v>
          </cell>
          <cell r="K154" t="str">
            <v>36</v>
          </cell>
          <cell r="L154" t="str">
            <v>http://futuremen.org/</v>
          </cell>
          <cell r="M154" t="str">
            <v>Main Grant</v>
          </cell>
          <cell r="N154" t="str">
            <v>Main</v>
          </cell>
          <cell r="O154" t="str">
            <v>Youth Clubs &amp; Youth Activities</v>
          </cell>
          <cell r="P154" t="str">
            <v>5-19 (School Age CYP)</v>
          </cell>
          <cell r="Q154" t="str">
            <v>Salary Costs</v>
          </cell>
        </row>
        <row r="155">
          <cell r="A155" t="str">
            <v>108578</v>
          </cell>
          <cell r="B155" t="str">
            <v>Grove House Nursery School and Children’s Centre</v>
          </cell>
          <cell r="D155" t="str">
            <v>Family School Partnership Award</v>
          </cell>
          <cell r="E155">
            <v>81000</v>
          </cell>
          <cell r="F155">
            <v>44363</v>
          </cell>
          <cell r="G155" t="str">
            <v>Harrow
Brent
Ealing</v>
          </cell>
          <cell r="H155" t="str">
            <v>UB1 2JL</v>
          </cell>
          <cell r="I155">
            <v>44449</v>
          </cell>
          <cell r="J155">
            <v>44409</v>
          </cell>
          <cell r="K155" t="str">
            <v>36</v>
          </cell>
          <cell r="L155" t="str">
            <v>http://www.grovehousecc.com</v>
          </cell>
          <cell r="M155" t="str">
            <v>Main Grant</v>
          </cell>
          <cell r="N155" t="str">
            <v>Capacity Building</v>
          </cell>
          <cell r="O155" t="str">
            <v>Capacity Building</v>
          </cell>
          <cell r="P155" t="str">
            <v>0-25 Years Old</v>
          </cell>
          <cell r="Q155" t="str">
            <v>Direct Project Costs</v>
          </cell>
        </row>
        <row r="156">
          <cell r="A156" t="str">
            <v>108500</v>
          </cell>
          <cell r="B156" t="str">
            <v>Harrow Club W10</v>
          </cell>
          <cell r="C156" t="str">
            <v>1054757</v>
          </cell>
          <cell r="D156" t="str">
            <v>Core salary cost</v>
          </cell>
          <cell r="E156">
            <v>120000</v>
          </cell>
          <cell r="F156">
            <v>44363</v>
          </cell>
          <cell r="G156" t="str">
            <v>RBKC
H&amp;F</v>
          </cell>
          <cell r="H156" t="str">
            <v>W10 6TH</v>
          </cell>
          <cell r="I156">
            <v>44708</v>
          </cell>
          <cell r="J156">
            <v>44378</v>
          </cell>
          <cell r="K156" t="str">
            <v>36</v>
          </cell>
          <cell r="L156" t="str">
            <v>http://harrowclub.org</v>
          </cell>
          <cell r="M156" t="str">
            <v>Main Grant</v>
          </cell>
          <cell r="N156" t="str">
            <v>Main</v>
          </cell>
          <cell r="O156" t="str">
            <v>Youth Clubs &amp; Youth Activities</v>
          </cell>
          <cell r="P156" t="str">
            <v>0-25 Years Old</v>
          </cell>
          <cell r="Q156" t="str">
            <v>Salary Costs</v>
          </cell>
        </row>
        <row r="157">
          <cell r="A157" t="str">
            <v>108535</v>
          </cell>
          <cell r="B157" t="str">
            <v>Helena Kennedy Foundation</v>
          </cell>
          <cell r="C157" t="str">
            <v>1074025</v>
          </cell>
          <cell r="D157" t="str">
            <v>Go Higher</v>
          </cell>
          <cell r="E157">
            <v>135000</v>
          </cell>
          <cell r="F157">
            <v>44363</v>
          </cell>
          <cell r="G157" t="str">
            <v>Discretionary</v>
          </cell>
          <cell r="H157" t="str">
            <v>B21 9DP</v>
          </cell>
          <cell r="I157">
            <v>44449</v>
          </cell>
          <cell r="J157">
            <v>44439</v>
          </cell>
          <cell r="K157" t="str">
            <v>36</v>
          </cell>
          <cell r="L157" t="str">
            <v>http://www.hkf.org.uk</v>
          </cell>
          <cell r="M157" t="str">
            <v>Main Grant</v>
          </cell>
          <cell r="N157" t="str">
            <v>Main</v>
          </cell>
          <cell r="O157" t="str">
            <v>Education &amp; Learning</v>
          </cell>
          <cell r="P157" t="str">
            <v>19-25 (Young Adults Post School)</v>
          </cell>
          <cell r="Q157" t="str">
            <v>Bursaries</v>
          </cell>
        </row>
        <row r="158">
          <cell r="A158" t="str">
            <v>108506</v>
          </cell>
          <cell r="B158" t="str">
            <v>Home-Start Barnet</v>
          </cell>
          <cell r="C158" t="str">
            <v>1109550</v>
          </cell>
          <cell r="D158" t="str">
            <v>Family Support, Barnet</v>
          </cell>
          <cell r="E158">
            <v>111000</v>
          </cell>
          <cell r="F158">
            <v>44363</v>
          </cell>
          <cell r="G158" t="str">
            <v>Barnet</v>
          </cell>
          <cell r="H158" t="str">
            <v>N3 3QE</v>
          </cell>
          <cell r="I158">
            <v>44711</v>
          </cell>
          <cell r="J158">
            <v>44409</v>
          </cell>
          <cell r="K158" t="str">
            <v>36</v>
          </cell>
          <cell r="L158" t="str">
            <v>http://www.homestartbarnet.org</v>
          </cell>
          <cell r="M158" t="str">
            <v>Main Grant</v>
          </cell>
          <cell r="N158" t="str">
            <v>Main</v>
          </cell>
          <cell r="O158" t="str">
            <v>Children &amp; Families</v>
          </cell>
          <cell r="P158" t="str">
            <v>Under 5s</v>
          </cell>
          <cell r="Q158" t="str">
            <v>Salary Costs</v>
          </cell>
        </row>
        <row r="159">
          <cell r="A159" t="str">
            <v>107970.01</v>
          </cell>
          <cell r="B159" t="str">
            <v>Hornimans Adventure Playground</v>
          </cell>
          <cell r="C159" t="str">
            <v>802220</v>
          </cell>
          <cell r="D159" t="str">
            <v>Core costs</v>
          </cell>
          <cell r="E159">
            <v>50000</v>
          </cell>
          <cell r="F159">
            <v>44363</v>
          </cell>
          <cell r="G159" t="str">
            <v>Westminster
RBKC</v>
          </cell>
          <cell r="H159" t="str">
            <v>W10 5AN</v>
          </cell>
          <cell r="I159">
            <v>44679</v>
          </cell>
          <cell r="J159">
            <v>44378</v>
          </cell>
          <cell r="K159" t="str">
            <v>24</v>
          </cell>
          <cell r="L159" t="str">
            <v>http://www.hornimansadventure.com</v>
          </cell>
          <cell r="M159" t="str">
            <v>Main Grant</v>
          </cell>
          <cell r="N159" t="str">
            <v>Main</v>
          </cell>
          <cell r="O159" t="str">
            <v>Children &amp; Families</v>
          </cell>
          <cell r="P159" t="str">
            <v>5-19 (School Age CYP)</v>
          </cell>
          <cell r="Q159" t="str">
            <v>Core Costs</v>
          </cell>
        </row>
        <row r="160">
          <cell r="A160" t="str">
            <v>108397</v>
          </cell>
          <cell r="B160" t="str">
            <v>Intercountry Adoption Centre</v>
          </cell>
          <cell r="C160" t="str">
            <v>1067313</v>
          </cell>
          <cell r="D160" t="str">
            <v>Post Adoption Support Social Worker</v>
          </cell>
          <cell r="E160">
            <v>54000</v>
          </cell>
          <cell r="F160">
            <v>44363</v>
          </cell>
          <cell r="G160" t="str">
            <v>Harrow
Barnet
Westminster
Brent
Ealing
Camden
H&amp;F</v>
          </cell>
          <cell r="H160" t="str">
            <v>EN5 4HZ</v>
          </cell>
          <cell r="I160">
            <v>44449</v>
          </cell>
          <cell r="J160">
            <v>44440</v>
          </cell>
          <cell r="K160" t="str">
            <v>36</v>
          </cell>
          <cell r="L160" t="str">
            <v>http://www.icacentre.org.uk/</v>
          </cell>
          <cell r="M160" t="str">
            <v>Main Grant</v>
          </cell>
          <cell r="N160" t="str">
            <v>Main</v>
          </cell>
          <cell r="O160" t="str">
            <v>Children &amp; Families</v>
          </cell>
          <cell r="P160" t="str">
            <v>0-25 Years Old</v>
          </cell>
          <cell r="Q160" t="str">
            <v>Salary Costs</v>
          </cell>
        </row>
        <row r="161">
          <cell r="A161" t="str">
            <v>108469</v>
          </cell>
          <cell r="B161" t="str">
            <v>Kongolese Centre for Information Advice</v>
          </cell>
          <cell r="C161" t="str">
            <v>1090079</v>
          </cell>
          <cell r="D161" t="str">
            <v>The Be Well Sporting Project</v>
          </cell>
          <cell r="E161">
            <v>45000</v>
          </cell>
          <cell r="F161">
            <v>44363</v>
          </cell>
          <cell r="G161" t="str">
            <v>Westminster
Brent
RBKC
Camden</v>
          </cell>
          <cell r="H161" t="str">
            <v>NW8 8ER</v>
          </cell>
          <cell r="I161">
            <v>44680</v>
          </cell>
          <cell r="J161">
            <v>44408</v>
          </cell>
          <cell r="K161" t="str">
            <v>36</v>
          </cell>
          <cell r="L161" t="str">
            <v>http://www.kcia.org.uk</v>
          </cell>
          <cell r="M161" t="str">
            <v>Main Grant</v>
          </cell>
          <cell r="N161" t="str">
            <v>Main</v>
          </cell>
          <cell r="O161" t="str">
            <v>Sport</v>
          </cell>
          <cell r="P161" t="str">
            <v>11-19 (Secondary YP)</v>
          </cell>
          <cell r="Q161" t="str">
            <v>Direct Project Costs</v>
          </cell>
        </row>
        <row r="162">
          <cell r="A162" t="str">
            <v>108508</v>
          </cell>
          <cell r="B162" t="str">
            <v>London Chamber Orchestra Trust</v>
          </cell>
          <cell r="C162" t="str">
            <v>297852</v>
          </cell>
          <cell r="D162" t="str">
            <v>LCO Music Junction</v>
          </cell>
          <cell r="E162">
            <v>123000</v>
          </cell>
          <cell r="F162">
            <v>44363</v>
          </cell>
          <cell r="G162" t="str">
            <v>Harrow</v>
          </cell>
          <cell r="H162" t="str">
            <v>E1 4NS</v>
          </cell>
          <cell r="I162">
            <v>44676</v>
          </cell>
          <cell r="J162">
            <v>44470</v>
          </cell>
          <cell r="K162" t="str">
            <v>36</v>
          </cell>
          <cell r="L162" t="str">
            <v>http://www.lco.co.uk</v>
          </cell>
          <cell r="M162" t="str">
            <v>Main Grant</v>
          </cell>
          <cell r="N162" t="str">
            <v>Main</v>
          </cell>
          <cell r="O162" t="str">
            <v>Arts &amp; Science</v>
          </cell>
          <cell r="P162" t="str">
            <v>5-19 (School Age CYP)</v>
          </cell>
          <cell r="Q162" t="str">
            <v>Direct Project Costs</v>
          </cell>
        </row>
        <row r="163">
          <cell r="A163" t="str">
            <v>108567</v>
          </cell>
          <cell r="B163" t="str">
            <v>London Youth Choir</v>
          </cell>
          <cell r="C163">
            <v>1151714</v>
          </cell>
          <cell r="D163" t="str">
            <v>LYC West Choir, incorporating LYC Experience engagement activities</v>
          </cell>
          <cell r="E163">
            <v>90000</v>
          </cell>
          <cell r="F163">
            <v>44363</v>
          </cell>
          <cell r="G163" t="str">
            <v>Harrow
Brent
Ealing</v>
          </cell>
          <cell r="H163" t="str">
            <v>EL 6LA</v>
          </cell>
          <cell r="I163">
            <v>44466</v>
          </cell>
          <cell r="J163">
            <v>44445</v>
          </cell>
          <cell r="K163" t="str">
            <v>36</v>
          </cell>
          <cell r="L163" t="str">
            <v>http://www.londonyouthchoirs.com</v>
          </cell>
          <cell r="M163" t="str">
            <v>Main Grant</v>
          </cell>
          <cell r="N163" t="str">
            <v>Main</v>
          </cell>
          <cell r="O163" t="str">
            <v>Arts &amp; Science</v>
          </cell>
          <cell r="P163" t="str">
            <v>5-11 (Primary Children)</v>
          </cell>
          <cell r="Q163" t="str">
            <v>Direct Project Costs</v>
          </cell>
        </row>
        <row r="164">
          <cell r="A164" t="str">
            <v>107353.01</v>
          </cell>
          <cell r="B164" t="str">
            <v>National Youth Theatre</v>
          </cell>
          <cell r="C164" t="str">
            <v>306075</v>
          </cell>
          <cell r="D164" t="str">
            <v>NYT Apprenticeships</v>
          </cell>
          <cell r="E164">
            <v>12500</v>
          </cell>
          <cell r="F164">
            <v>44363</v>
          </cell>
          <cell r="G164" t="str">
            <v>Barnet</v>
          </cell>
          <cell r="H164" t="str">
            <v>N7 6LW</v>
          </cell>
          <cell r="I164">
            <v>44449</v>
          </cell>
          <cell r="J164">
            <v>44316</v>
          </cell>
          <cell r="K164" t="str">
            <v>12</v>
          </cell>
          <cell r="L164" t="str">
            <v>www.nyt.org.uk</v>
          </cell>
          <cell r="M164" t="str">
            <v>Main Grant</v>
          </cell>
          <cell r="N164" t="str">
            <v>Internship</v>
          </cell>
          <cell r="O164" t="str">
            <v>Training</v>
          </cell>
          <cell r="P164" t="str">
            <v>19-25 (Young Adults Post School)</v>
          </cell>
          <cell r="Q164" t="str">
            <v>Work Experience</v>
          </cell>
        </row>
        <row r="165">
          <cell r="A165" t="str">
            <v>108540</v>
          </cell>
          <cell r="B165" t="str">
            <v>Priestmead Primary School and Nursery</v>
          </cell>
          <cell r="D165" t="str">
            <v>Harrow Schools Counselling Partnership</v>
          </cell>
          <cell r="E165">
            <v>92000</v>
          </cell>
          <cell r="F165">
            <v>44363</v>
          </cell>
          <cell r="G165" t="str">
            <v>Harrow</v>
          </cell>
          <cell r="H165" t="str">
            <v>HA3 8SZ</v>
          </cell>
          <cell r="I165">
            <v>44696</v>
          </cell>
          <cell r="J165">
            <v>44440</v>
          </cell>
          <cell r="K165" t="str">
            <v>36</v>
          </cell>
          <cell r="L165" t="str">
            <v>www.priestmead.harrow.sch.uk</v>
          </cell>
          <cell r="M165" t="str">
            <v>Main Grant</v>
          </cell>
          <cell r="N165" t="str">
            <v>Schools in Partnership</v>
          </cell>
          <cell r="O165" t="str">
            <v>Emotional Wellbeing</v>
          </cell>
          <cell r="P165" t="str">
            <v>5-11 (Primary Children)</v>
          </cell>
          <cell r="Q165" t="str">
            <v>Direct Project Costs</v>
          </cell>
        </row>
        <row r="166">
          <cell r="A166" t="str">
            <v>108470</v>
          </cell>
          <cell r="B166" t="str">
            <v>Ray's Playhouse</v>
          </cell>
          <cell r="C166" t="str">
            <v>1142275</v>
          </cell>
          <cell r="D166" t="str">
            <v>Core costs, Speech and Language Therapist</v>
          </cell>
          <cell r="E166">
            <v>30000</v>
          </cell>
          <cell r="F166">
            <v>44363</v>
          </cell>
          <cell r="G166" t="str">
            <v>RBKC
H&amp;F</v>
          </cell>
          <cell r="H166" t="str">
            <v>SW6 2PR</v>
          </cell>
          <cell r="I166">
            <v>44466</v>
          </cell>
          <cell r="J166">
            <v>44440</v>
          </cell>
          <cell r="K166" t="str">
            <v>36</v>
          </cell>
          <cell r="L166" t="str">
            <v>www.raysplayhouse.org</v>
          </cell>
          <cell r="M166" t="str">
            <v>Main Grant</v>
          </cell>
          <cell r="N166" t="str">
            <v>Main</v>
          </cell>
          <cell r="O166" t="str">
            <v>Children &amp; Families</v>
          </cell>
          <cell r="P166" t="str">
            <v>Under 5s</v>
          </cell>
          <cell r="Q166" t="str">
            <v>Core Costs</v>
          </cell>
        </row>
        <row r="167">
          <cell r="A167" t="str">
            <v>108415</v>
          </cell>
          <cell r="B167" t="str">
            <v>SEAPIA</v>
          </cell>
          <cell r="C167" t="str">
            <v>303048</v>
          </cell>
          <cell r="D167" t="str">
            <v>Manager salary/core costs</v>
          </cell>
          <cell r="E167">
            <v>105000</v>
          </cell>
          <cell r="F167">
            <v>44363</v>
          </cell>
          <cell r="G167" t="str">
            <v>H&amp;F</v>
          </cell>
          <cell r="H167" t="str">
            <v>SW6 2LL</v>
          </cell>
          <cell r="I167">
            <v>44676</v>
          </cell>
          <cell r="J167">
            <v>44378</v>
          </cell>
          <cell r="K167" t="str">
            <v>36</v>
          </cell>
          <cell r="L167" t="str">
            <v>http://www.seapia.org</v>
          </cell>
          <cell r="M167" t="str">
            <v>Main Grant</v>
          </cell>
          <cell r="N167" t="str">
            <v>Main</v>
          </cell>
          <cell r="O167" t="str">
            <v>Children &amp; Families</v>
          </cell>
          <cell r="P167" t="str">
            <v>5-19 (School Age CYP)</v>
          </cell>
          <cell r="Q167" t="str">
            <v>Salary Costs</v>
          </cell>
        </row>
        <row r="168">
          <cell r="A168" t="str">
            <v>108454</v>
          </cell>
          <cell r="B168" t="str">
            <v>Snow Sports Foundation</v>
          </cell>
          <cell r="C168" t="str">
            <v>1158955</v>
          </cell>
          <cell r="D168" t="str">
            <v>Two Snow Sports Scholarships</v>
          </cell>
          <cell r="E168">
            <v>24700</v>
          </cell>
          <cell r="F168">
            <v>44363</v>
          </cell>
          <cell r="G168" t="str">
            <v>Discretionary</v>
          </cell>
          <cell r="H168" t="str">
            <v>HP22 4LY</v>
          </cell>
          <cell r="I168">
            <v>44449</v>
          </cell>
          <cell r="J168">
            <v>44440</v>
          </cell>
          <cell r="K168" t="str">
            <v>12</v>
          </cell>
          <cell r="L168" t="str">
            <v>http://www.snowsportsfoundation.org.uk</v>
          </cell>
          <cell r="M168" t="str">
            <v>Main Grant</v>
          </cell>
          <cell r="N168" t="str">
            <v>Internship</v>
          </cell>
          <cell r="O168" t="str">
            <v>Training</v>
          </cell>
          <cell r="P168" t="str">
            <v>11-19 (Secondary YP)</v>
          </cell>
          <cell r="Q168" t="str">
            <v>Direct Project Costs</v>
          </cell>
        </row>
        <row r="169">
          <cell r="A169" t="str">
            <v>108541</v>
          </cell>
          <cell r="B169" t="str">
            <v>Strength and Learning Through Horses</v>
          </cell>
          <cell r="C169" t="str">
            <v>1159326</v>
          </cell>
          <cell r="D169" t="str">
            <v>Specialist Mental Health Workers</v>
          </cell>
          <cell r="E169">
            <v>120000</v>
          </cell>
          <cell r="F169">
            <v>44363</v>
          </cell>
          <cell r="G169" t="str">
            <v>Harrow
Barnet
Brent
Camden</v>
          </cell>
          <cell r="H169" t="str">
            <v>EN5 2RE</v>
          </cell>
          <cell r="I169">
            <v>44529</v>
          </cell>
          <cell r="J169">
            <v>44440</v>
          </cell>
          <cell r="K169" t="str">
            <v>36</v>
          </cell>
          <cell r="L169" t="str">
            <v>http://www.strengthandlearningthroughhorses.org</v>
          </cell>
          <cell r="M169" t="str">
            <v>Main Grant</v>
          </cell>
          <cell r="N169" t="str">
            <v>Main</v>
          </cell>
          <cell r="O169" t="str">
            <v>Emotional Wellbeing</v>
          </cell>
          <cell r="P169" t="str">
            <v>0-25 Years Old</v>
          </cell>
          <cell r="Q169" t="str">
            <v>Salary Costs</v>
          </cell>
        </row>
        <row r="170">
          <cell r="A170" t="str">
            <v>108480</v>
          </cell>
          <cell r="B170" t="str">
            <v>Tender</v>
          </cell>
          <cell r="C170" t="str">
            <v>1100214</v>
          </cell>
          <cell r="D170" t="str">
            <v>Whole Youth Setting Programme</v>
          </cell>
          <cell r="E170">
            <v>84000</v>
          </cell>
          <cell r="F170">
            <v>44363</v>
          </cell>
          <cell r="G170" t="str">
            <v>Discretionary</v>
          </cell>
          <cell r="H170" t="str">
            <v>N7 6PA</v>
          </cell>
          <cell r="I170">
            <v>44631</v>
          </cell>
          <cell r="J170">
            <v>44440</v>
          </cell>
          <cell r="K170" t="str">
            <v>36</v>
          </cell>
          <cell r="L170" t="str">
            <v xml:space="preserve">www.tender.org.uk </v>
          </cell>
          <cell r="M170" t="str">
            <v>Main Grant</v>
          </cell>
          <cell r="N170" t="str">
            <v>Main</v>
          </cell>
          <cell r="O170" t="str">
            <v>Youth Issues</v>
          </cell>
          <cell r="P170" t="str">
            <v>11-25 (Secondary+ YP)</v>
          </cell>
          <cell r="Q170" t="str">
            <v>Direct Project Costs</v>
          </cell>
        </row>
        <row r="171">
          <cell r="A171" t="str">
            <v>108510</v>
          </cell>
          <cell r="B171" t="str">
            <v>The US Charitable Trust</v>
          </cell>
          <cell r="C171" t="str">
            <v>1147089</v>
          </cell>
          <cell r="D171" t="str">
            <v>COO salary</v>
          </cell>
          <cell r="E171">
            <v>99000</v>
          </cell>
          <cell r="F171">
            <v>44363</v>
          </cell>
          <cell r="G171" t="str">
            <v>Brent</v>
          </cell>
          <cell r="H171" t="str">
            <v>NW10 3RN</v>
          </cell>
          <cell r="I171">
            <v>44680</v>
          </cell>
          <cell r="J171">
            <v>44382</v>
          </cell>
          <cell r="K171" t="str">
            <v>36</v>
          </cell>
          <cell r="L171" t="str">
            <v>http://www.urbansurvival.org</v>
          </cell>
          <cell r="M171" t="str">
            <v>Main Grant</v>
          </cell>
          <cell r="N171" t="str">
            <v>Main</v>
          </cell>
          <cell r="O171" t="str">
            <v>Training</v>
          </cell>
          <cell r="P171" t="str">
            <v>11-25 (Secondary+ YP)</v>
          </cell>
          <cell r="Q171" t="str">
            <v>Salary Costs</v>
          </cell>
        </row>
        <row r="172">
          <cell r="A172" t="str">
            <v>108430</v>
          </cell>
          <cell r="B172" t="str">
            <v>The Wallace Collection</v>
          </cell>
          <cell r="C172">
            <v>1109802</v>
          </cell>
          <cell r="D172" t="str">
            <v>SEND Engagement Programme</v>
          </cell>
          <cell r="E172">
            <v>111000</v>
          </cell>
          <cell r="F172">
            <v>44363</v>
          </cell>
          <cell r="G172" t="str">
            <v>Harrow
Barnet
Brent
Ealing
Camden</v>
          </cell>
          <cell r="H172" t="str">
            <v>W1U 3BN</v>
          </cell>
          <cell r="I172">
            <v>44449</v>
          </cell>
          <cell r="J172">
            <v>44440</v>
          </cell>
          <cell r="K172" t="str">
            <v>36</v>
          </cell>
          <cell r="L172" t="str">
            <v>http://www.wallacecollection.org/</v>
          </cell>
          <cell r="M172" t="str">
            <v>Main Grant</v>
          </cell>
          <cell r="N172" t="str">
            <v>Main</v>
          </cell>
          <cell r="O172" t="str">
            <v>Arts &amp; Science</v>
          </cell>
          <cell r="P172" t="str">
            <v>5-19 (School Age CYP)</v>
          </cell>
          <cell r="Q172" t="str">
            <v>Direct Project Costs</v>
          </cell>
        </row>
        <row r="173">
          <cell r="A173" t="str">
            <v>108519</v>
          </cell>
          <cell r="B173" t="str">
            <v>Westminster Befriend a Family</v>
          </cell>
          <cell r="C173" t="str">
            <v>1082452</v>
          </cell>
          <cell r="D173" t="str">
            <v>Youth and Family Support</v>
          </cell>
          <cell r="E173">
            <v>75000</v>
          </cell>
          <cell r="F173">
            <v>44363</v>
          </cell>
          <cell r="G173" t="str">
            <v>Westminster
RBKC</v>
          </cell>
          <cell r="H173" t="str">
            <v>SW1W 0QP</v>
          </cell>
          <cell r="I173">
            <v>44718</v>
          </cell>
          <cell r="J173">
            <v>44375</v>
          </cell>
          <cell r="K173" t="str">
            <v>36</v>
          </cell>
          <cell r="L173" t="str">
            <v>www.befriendafamily.co.uk</v>
          </cell>
          <cell r="M173" t="str">
            <v>Main Grant</v>
          </cell>
          <cell r="N173" t="str">
            <v>Main</v>
          </cell>
          <cell r="O173" t="str">
            <v>Children &amp; Families</v>
          </cell>
          <cell r="P173" t="str">
            <v>11-25 (Secondary+ YP)</v>
          </cell>
          <cell r="Q173" t="str">
            <v>Salary Costs</v>
          </cell>
        </row>
        <row r="174">
          <cell r="A174" t="str">
            <v>108600</v>
          </cell>
          <cell r="B174" t="str">
            <v>The Wish Centre</v>
          </cell>
          <cell r="C174" t="str">
            <v>1125263</v>
          </cell>
          <cell r="D174" t="str">
            <v>Core Costs</v>
          </cell>
          <cell r="E174">
            <v>150000</v>
          </cell>
          <cell r="F174">
            <v>44363</v>
          </cell>
          <cell r="G174" t="str">
            <v>Harrow
Barnet
Brent
Camden</v>
          </cell>
          <cell r="H174" t="str">
            <v>HA3 6QH</v>
          </cell>
          <cell r="I174">
            <v>44697</v>
          </cell>
          <cell r="J174">
            <v>44378</v>
          </cell>
          <cell r="K174" t="str">
            <v>36</v>
          </cell>
          <cell r="L174" t="str">
            <v>www.thewishcentre.org.uk</v>
          </cell>
          <cell r="M174" t="str">
            <v>Main Grant</v>
          </cell>
          <cell r="N174" t="str">
            <v>Recovery</v>
          </cell>
          <cell r="O174" t="str">
            <v>Emotional Wellbeing</v>
          </cell>
          <cell r="P174" t="str">
            <v>11-25 (Secondary+ YP)</v>
          </cell>
          <cell r="Q174" t="str">
            <v>Core Costs</v>
          </cell>
        </row>
        <row r="175">
          <cell r="A175" t="str">
            <v>108619</v>
          </cell>
          <cell r="B175" t="str">
            <v xml:space="preserve">Young Barnet Foundation </v>
          </cell>
          <cell r="C175" t="str">
            <v>1164713</v>
          </cell>
          <cell r="D175" t="str">
            <v>HSC YPF Small Grants Fund Barnet</v>
          </cell>
          <cell r="E175">
            <v>100000</v>
          </cell>
          <cell r="F175">
            <v>44363</v>
          </cell>
          <cell r="G175" t="str">
            <v>Barnet</v>
          </cell>
          <cell r="H175" t="str">
            <v>EN4 8SG</v>
          </cell>
          <cell r="I175">
            <v>44684</v>
          </cell>
          <cell r="J175">
            <v>44440</v>
          </cell>
          <cell r="K175" t="str">
            <v>24</v>
          </cell>
          <cell r="L175" t="str">
            <v>http://www.youngbarnetfoundation.org.uk</v>
          </cell>
          <cell r="M175" t="str">
            <v>Main Grant</v>
          </cell>
          <cell r="N175" t="str">
            <v>YPF Small Grants</v>
          </cell>
          <cell r="O175" t="str">
            <v>Capacity Building</v>
          </cell>
          <cell r="P175" t="str">
            <v>0-25 Years Old</v>
          </cell>
          <cell r="Q175" t="str">
            <v>Direct Project Costs</v>
          </cell>
        </row>
        <row r="176">
          <cell r="A176" t="str">
            <v>108613</v>
          </cell>
          <cell r="B176" t="str">
            <v>Young Brent Foundation</v>
          </cell>
          <cell r="C176" t="str">
            <v>1165871</v>
          </cell>
          <cell r="D176" t="str">
            <v>HSC YPF Small Grants Fund Brent</v>
          </cell>
          <cell r="E176">
            <v>200000</v>
          </cell>
          <cell r="F176">
            <v>44363</v>
          </cell>
          <cell r="G176" t="str">
            <v>Brent</v>
          </cell>
          <cell r="H176" t="str">
            <v>HA0 2HB</v>
          </cell>
          <cell r="I176">
            <v>44684</v>
          </cell>
          <cell r="J176">
            <v>44440</v>
          </cell>
          <cell r="K176" t="str">
            <v>24</v>
          </cell>
          <cell r="L176" t="str">
            <v>http://www.youngbrentfoundation.org.uk</v>
          </cell>
          <cell r="M176" t="str">
            <v>Main Grant</v>
          </cell>
          <cell r="N176" t="str">
            <v>YPF Small Grants</v>
          </cell>
          <cell r="O176" t="str">
            <v>Capacity Building</v>
          </cell>
          <cell r="P176" t="str">
            <v>0-25 Years Old</v>
          </cell>
          <cell r="Q176" t="str">
            <v>Direct Project Costs</v>
          </cell>
        </row>
        <row r="177">
          <cell r="A177" t="str">
            <v>108623</v>
          </cell>
          <cell r="B177" t="str">
            <v>Young Camden Foundation</v>
          </cell>
          <cell r="C177" t="str">
            <v>1172314</v>
          </cell>
          <cell r="D177" t="str">
            <v>HSC YPF Small Grants Programme</v>
          </cell>
          <cell r="E177">
            <v>100000</v>
          </cell>
          <cell r="F177">
            <v>44363</v>
          </cell>
          <cell r="G177" t="str">
            <v>Camden</v>
          </cell>
          <cell r="H177" t="str">
            <v>NW1 8AH</v>
          </cell>
          <cell r="I177">
            <v>44722</v>
          </cell>
          <cell r="J177">
            <v>44440</v>
          </cell>
          <cell r="K177" t="str">
            <v>24</v>
          </cell>
          <cell r="L177" t="str">
            <v>https://www.youngcamdenfoundation.org.uk/</v>
          </cell>
          <cell r="M177" t="str">
            <v>Main Grant</v>
          </cell>
          <cell r="N177" t="str">
            <v>YPF Small Grants</v>
          </cell>
          <cell r="O177" t="str">
            <v>Capacity Building</v>
          </cell>
          <cell r="P177" t="str">
            <v>0-25 Years Old</v>
          </cell>
          <cell r="Q177" t="str">
            <v>Direct Project Costs</v>
          </cell>
        </row>
        <row r="178">
          <cell r="A178" t="str">
            <v>108620</v>
          </cell>
          <cell r="B178" t="str">
            <v>Young Ealing Foundation</v>
          </cell>
          <cell r="C178" t="str">
            <v>1171554</v>
          </cell>
          <cell r="D178" t="str">
            <v>HSC YPF Small Grants Fund Ealing</v>
          </cell>
          <cell r="E178">
            <v>200000</v>
          </cell>
          <cell r="F178">
            <v>44363</v>
          </cell>
          <cell r="G178" t="str">
            <v>Ealing</v>
          </cell>
          <cell r="H178" t="str">
            <v>W13 9LB</v>
          </cell>
          <cell r="I178">
            <v>44684</v>
          </cell>
          <cell r="J178">
            <v>44440</v>
          </cell>
          <cell r="K178" t="str">
            <v>24</v>
          </cell>
          <cell r="L178" t="str">
            <v>http://www.youngealingfoundation.org.uk</v>
          </cell>
          <cell r="M178" t="str">
            <v>Main Grant</v>
          </cell>
          <cell r="N178" t="str">
            <v>YPF Small Grants</v>
          </cell>
          <cell r="O178" t="str">
            <v>Capacity Building</v>
          </cell>
          <cell r="P178" t="str">
            <v>0-25 Years Old</v>
          </cell>
          <cell r="Q178" t="str">
            <v>Direct Project Costs</v>
          </cell>
        </row>
        <row r="179">
          <cell r="A179" t="str">
            <v>108624</v>
          </cell>
          <cell r="B179" t="str">
            <v>Young Hammersmith &amp; Fulham Foundation</v>
          </cell>
          <cell r="C179" t="str">
            <v>1171749</v>
          </cell>
          <cell r="D179" t="str">
            <v>HSC YPF Small Grants Fund Hammersmith and Fulham</v>
          </cell>
          <cell r="E179">
            <v>100000</v>
          </cell>
          <cell r="F179">
            <v>44363</v>
          </cell>
          <cell r="G179" t="str">
            <v>H&amp;F</v>
          </cell>
          <cell r="H179" t="str">
            <v>W6 0QL</v>
          </cell>
          <cell r="I179">
            <v>44725</v>
          </cell>
          <cell r="J179">
            <v>44440</v>
          </cell>
          <cell r="K179" t="str">
            <v>24</v>
          </cell>
          <cell r="L179" t="str">
            <v>http://www.yhff.org.uk/</v>
          </cell>
          <cell r="M179" t="str">
            <v>Main Grant</v>
          </cell>
          <cell r="N179" t="str">
            <v>YPF Small Grants</v>
          </cell>
          <cell r="O179" t="str">
            <v>Capacity Building</v>
          </cell>
          <cell r="P179" t="str">
            <v>0-25 Years Old</v>
          </cell>
          <cell r="Q179" t="str">
            <v>Direct Project Costs</v>
          </cell>
        </row>
        <row r="180">
          <cell r="A180" t="str">
            <v>108612</v>
          </cell>
          <cell r="B180" t="str">
            <v xml:space="preserve">Young Harrow Foundation </v>
          </cell>
          <cell r="C180" t="str">
            <v>1163589</v>
          </cell>
          <cell r="D180" t="str">
            <v>HSC YPF Small Grants Fund Harrow</v>
          </cell>
          <cell r="E180">
            <v>100000</v>
          </cell>
          <cell r="F180">
            <v>44363</v>
          </cell>
          <cell r="G180" t="str">
            <v>Harrow</v>
          </cell>
          <cell r="H180" t="str">
            <v>HA2 7LX</v>
          </cell>
          <cell r="I180">
            <v>44684</v>
          </cell>
          <cell r="J180">
            <v>44440</v>
          </cell>
          <cell r="K180" t="str">
            <v>24</v>
          </cell>
          <cell r="L180" t="str">
            <v>http://www.youngharrowfoundation.org</v>
          </cell>
          <cell r="M180" t="str">
            <v>Main Grant</v>
          </cell>
          <cell r="N180" t="str">
            <v>YPF Small Grants</v>
          </cell>
          <cell r="O180" t="str">
            <v>Capacity Building</v>
          </cell>
          <cell r="P180" t="str">
            <v>0-25 Years Old</v>
          </cell>
          <cell r="Q180" t="str">
            <v>Direct Project Costs</v>
          </cell>
        </row>
        <row r="181">
          <cell r="A181" t="str">
            <v>108626</v>
          </cell>
          <cell r="B181" t="str">
            <v>Young K&amp;C</v>
          </cell>
          <cell r="C181" t="str">
            <v>1185156</v>
          </cell>
          <cell r="D181" t="str">
            <v>HSC YPF Small Grants Fund Kensington and Chelsea</v>
          </cell>
          <cell r="E181">
            <v>100000</v>
          </cell>
          <cell r="F181">
            <v>44363</v>
          </cell>
          <cell r="G181" t="str">
            <v>RBKC</v>
          </cell>
          <cell r="H181" t="str">
            <v>W11 1QS</v>
          </cell>
          <cell r="I181">
            <v>44684</v>
          </cell>
          <cell r="J181">
            <v>44440</v>
          </cell>
          <cell r="K181" t="str">
            <v>24</v>
          </cell>
          <cell r="L181" t="str">
            <v>http://www.youngkandc.myriago.com</v>
          </cell>
          <cell r="M181" t="str">
            <v>Main Grant</v>
          </cell>
          <cell r="N181" t="str">
            <v>YPF Small Grants</v>
          </cell>
          <cell r="O181" t="str">
            <v>Capacity Building</v>
          </cell>
          <cell r="P181" t="str">
            <v>0-25 Years Old</v>
          </cell>
          <cell r="Q181" t="str">
            <v>Direct Project Costs</v>
          </cell>
        </row>
        <row r="182">
          <cell r="A182" t="str">
            <v>108622</v>
          </cell>
          <cell r="B182" t="str">
            <v>Young Westminster Foundation</v>
          </cell>
          <cell r="C182" t="str">
            <v>1169255</v>
          </cell>
          <cell r="D182" t="str">
            <v>HSC YPF Small Grants Fund Westminster</v>
          </cell>
          <cell r="E182">
            <v>100000</v>
          </cell>
          <cell r="F182">
            <v>44363</v>
          </cell>
          <cell r="G182" t="str">
            <v>Westminster</v>
          </cell>
          <cell r="H182" t="str">
            <v>W1D 6PN</v>
          </cell>
          <cell r="I182">
            <v>44684</v>
          </cell>
          <cell r="J182">
            <v>44440</v>
          </cell>
          <cell r="K182" t="str">
            <v>24</v>
          </cell>
          <cell r="L182" t="str">
            <v>http://www.ywfoundation.com</v>
          </cell>
          <cell r="M182" t="str">
            <v>Main Grant</v>
          </cell>
          <cell r="N182" t="str">
            <v>YPF Small Grants</v>
          </cell>
          <cell r="O182" t="str">
            <v>Capacity Building</v>
          </cell>
          <cell r="P182" t="str">
            <v>0-25 Years Old</v>
          </cell>
          <cell r="Q182" t="str">
            <v>Direct Project Costs</v>
          </cell>
        </row>
        <row r="183">
          <cell r="A183" t="str">
            <v>108679</v>
          </cell>
          <cell r="B183" t="str">
            <v>Association for Cultural Advancement through Visual Art</v>
          </cell>
          <cell r="C183" t="str">
            <v>287894</v>
          </cell>
          <cell r="D183" t="str">
            <v>Flourish: Nurture</v>
          </cell>
          <cell r="E183">
            <v>4000</v>
          </cell>
          <cell r="F183">
            <v>44362</v>
          </cell>
          <cell r="G183" t="str">
            <v>RBKC</v>
          </cell>
          <cell r="H183" t="str">
            <v>W10 6RJ</v>
          </cell>
          <cell r="I183">
            <v>44470</v>
          </cell>
          <cell r="J183">
            <v>44403</v>
          </cell>
          <cell r="K183" t="str">
            <v>12</v>
          </cell>
          <cell r="L183" t="str">
            <v>http://www.acava.org</v>
          </cell>
          <cell r="M183" t="str">
            <v>School Holiday Activity Fund</v>
          </cell>
          <cell r="N183" t="str">
            <v>SHAF</v>
          </cell>
          <cell r="O183" t="str">
            <v>Arts &amp; Science</v>
          </cell>
          <cell r="P183" t="str">
            <v>5-11 (Primary Children)</v>
          </cell>
          <cell r="Q183" t="str">
            <v>Direct Project Costs</v>
          </cell>
        </row>
        <row r="184">
          <cell r="A184" t="str">
            <v>108663</v>
          </cell>
          <cell r="B184" t="str">
            <v>Adventure Play Hub</v>
          </cell>
          <cell r="C184" t="str">
            <v>1141000</v>
          </cell>
          <cell r="D184" t="str">
            <v>Summer Holidays 2021 @ Adventure Play Hub</v>
          </cell>
          <cell r="E184">
            <v>4000</v>
          </cell>
          <cell r="F184">
            <v>44362</v>
          </cell>
          <cell r="G184" t="str">
            <v>Westminster
Camden</v>
          </cell>
          <cell r="H184" t="str">
            <v>NW8 6LP</v>
          </cell>
          <cell r="I184">
            <v>44490</v>
          </cell>
          <cell r="J184">
            <v>44403</v>
          </cell>
          <cell r="K184" t="str">
            <v>12</v>
          </cell>
          <cell r="L184" t="str">
            <v>http://www.adventureplayhub.org</v>
          </cell>
          <cell r="M184" t="str">
            <v>School Holiday Activity Fund</v>
          </cell>
          <cell r="N184" t="str">
            <v>SHAF</v>
          </cell>
          <cell r="O184" t="str">
            <v>Children &amp; Families</v>
          </cell>
          <cell r="P184" t="str">
            <v>5-11 (Primary Children)</v>
          </cell>
          <cell r="Q184" t="str">
            <v>Direct Project Costs</v>
          </cell>
        </row>
        <row r="185">
          <cell r="A185" t="str">
            <v>108721</v>
          </cell>
          <cell r="B185" t="str">
            <v>Ansar Youth Project</v>
          </cell>
          <cell r="C185" t="str">
            <v>1119724</v>
          </cell>
          <cell r="D185" t="str">
            <v>AYP Summer Holidays Activity Programme</v>
          </cell>
          <cell r="E185">
            <v>4000</v>
          </cell>
          <cell r="F185">
            <v>44362</v>
          </cell>
          <cell r="G185" t="str">
            <v>Harrow
Barnet
Brent</v>
          </cell>
          <cell r="H185" t="str">
            <v>HA9 7EU</v>
          </cell>
          <cell r="I185">
            <v>44706</v>
          </cell>
          <cell r="J185">
            <v>44403</v>
          </cell>
          <cell r="K185" t="str">
            <v>12</v>
          </cell>
          <cell r="L185" t="str">
            <v>http://AnsarYouth.org.uk</v>
          </cell>
          <cell r="M185" t="str">
            <v>School Holiday Activity Fund</v>
          </cell>
          <cell r="N185" t="str">
            <v>SHAF</v>
          </cell>
          <cell r="O185" t="str">
            <v>Youth Clubs &amp; Youth Activities</v>
          </cell>
          <cell r="P185" t="str">
            <v>11-19 (Secondary YP)</v>
          </cell>
          <cell r="Q185" t="str">
            <v>Direct Project Costs</v>
          </cell>
        </row>
        <row r="186">
          <cell r="A186" t="str">
            <v>108654</v>
          </cell>
          <cell r="B186" t="str">
            <v>Britsom</v>
          </cell>
          <cell r="C186" t="str">
            <v>1125927</v>
          </cell>
          <cell r="D186" t="str">
            <v>Active for Summer</v>
          </cell>
          <cell r="E186">
            <v>4000</v>
          </cell>
          <cell r="F186">
            <v>44362</v>
          </cell>
          <cell r="G186" t="str">
            <v>Barnet</v>
          </cell>
          <cell r="H186" t="str">
            <v>NW7 2AE</v>
          </cell>
          <cell r="I186">
            <v>44711</v>
          </cell>
          <cell r="J186">
            <v>44396</v>
          </cell>
          <cell r="K186" t="str">
            <v>12</v>
          </cell>
          <cell r="L186" t="str">
            <v>http://www.britsom.org/</v>
          </cell>
          <cell r="M186" t="str">
            <v>School Holiday Activity Fund</v>
          </cell>
          <cell r="N186" t="str">
            <v>SHAF</v>
          </cell>
          <cell r="O186" t="str">
            <v>Youth Clubs &amp; Youth Activities</v>
          </cell>
          <cell r="P186" t="str">
            <v>5-19 (School Age CYP)</v>
          </cell>
          <cell r="Q186" t="str">
            <v>Direct Project Costs</v>
          </cell>
        </row>
        <row r="187">
          <cell r="A187" t="str">
            <v>108690</v>
          </cell>
          <cell r="B187" t="str">
            <v>Brunswick Club Trust</v>
          </cell>
          <cell r="C187" t="str">
            <v>209865</v>
          </cell>
          <cell r="D187" t="str">
            <v>Junior Summer Holiday Activity Scheme 2021</v>
          </cell>
          <cell r="E187">
            <v>4000</v>
          </cell>
          <cell r="F187">
            <v>44362</v>
          </cell>
          <cell r="G187" t="str">
            <v>H&amp;F</v>
          </cell>
          <cell r="H187" t="str">
            <v>SW6 7EU</v>
          </cell>
          <cell r="I187">
            <v>44711</v>
          </cell>
          <cell r="J187">
            <v>44410</v>
          </cell>
          <cell r="K187" t="str">
            <v>12</v>
          </cell>
          <cell r="L187" t="str">
            <v>http://www.thebrunswickclub.org.uk</v>
          </cell>
          <cell r="M187" t="str">
            <v>School Holiday Activity Fund</v>
          </cell>
          <cell r="N187" t="str">
            <v>SHAF</v>
          </cell>
          <cell r="O187" t="str">
            <v>Youth Clubs &amp; Youth Activities</v>
          </cell>
          <cell r="P187" t="str">
            <v>5-11 (Primary Children)</v>
          </cell>
          <cell r="Q187" t="str">
            <v>Direct Project Costs</v>
          </cell>
        </row>
        <row r="188">
          <cell r="A188" t="str">
            <v>108657</v>
          </cell>
          <cell r="B188" t="str">
            <v>Calthorpe Community Garden</v>
          </cell>
          <cell r="C188" t="str">
            <v>595278</v>
          </cell>
          <cell r="D188" t="str">
            <v>Children's summer holiday hub</v>
          </cell>
          <cell r="E188">
            <v>4000</v>
          </cell>
          <cell r="F188">
            <v>44362</v>
          </cell>
          <cell r="G188" t="str">
            <v>Camden</v>
          </cell>
          <cell r="H188" t="str">
            <v>WC1X 8LH</v>
          </cell>
          <cell r="I188">
            <v>44550</v>
          </cell>
          <cell r="J188">
            <v>44410</v>
          </cell>
          <cell r="K188" t="str">
            <v>12</v>
          </cell>
          <cell r="L188" t="str">
            <v>http://www.calthorpecommunitygarden.org.uk</v>
          </cell>
          <cell r="M188" t="str">
            <v>School Holiday Activity Fund</v>
          </cell>
          <cell r="N188" t="str">
            <v>SHAF</v>
          </cell>
          <cell r="O188" t="str">
            <v>Sport</v>
          </cell>
          <cell r="P188" t="str">
            <v>5-11 (Primary Children)</v>
          </cell>
          <cell r="Q188" t="str">
            <v>Salary Costs</v>
          </cell>
        </row>
        <row r="189">
          <cell r="A189" t="str">
            <v>108655</v>
          </cell>
          <cell r="B189" t="str">
            <v>Community Focus</v>
          </cell>
          <cell r="C189" t="str">
            <v>1139259</v>
          </cell>
          <cell r="D189" t="str">
            <v>Summer Engagement</v>
          </cell>
          <cell r="E189">
            <v>3900</v>
          </cell>
          <cell r="F189">
            <v>44362</v>
          </cell>
          <cell r="G189" t="str">
            <v>Barnet</v>
          </cell>
          <cell r="H189" t="str">
            <v>N20 0NR</v>
          </cell>
          <cell r="I189">
            <v>44466</v>
          </cell>
          <cell r="J189">
            <v>44424</v>
          </cell>
          <cell r="K189" t="str">
            <v>12</v>
          </cell>
          <cell r="L189" t="str">
            <v>http://communityfocus.co.uk/</v>
          </cell>
          <cell r="M189" t="str">
            <v>School Holiday Activity Fund</v>
          </cell>
          <cell r="N189" t="str">
            <v>SHAF</v>
          </cell>
          <cell r="O189" t="str">
            <v>Special Needs &amp; Disabilities</v>
          </cell>
          <cell r="P189" t="str">
            <v>11-19 (Secondary YP)</v>
          </cell>
          <cell r="Q189" t="str">
            <v>Direct Project Costs</v>
          </cell>
        </row>
        <row r="190">
          <cell r="A190" t="str">
            <v>108675</v>
          </cell>
          <cell r="B190" t="str">
            <v>Dadihiye Somali Development Organisation</v>
          </cell>
          <cell r="C190" t="str">
            <v>1041387</v>
          </cell>
          <cell r="D190" t="str">
            <v>Happy Children - Promise Brighter Future</v>
          </cell>
          <cell r="E190">
            <v>4000</v>
          </cell>
          <cell r="F190">
            <v>44362</v>
          </cell>
          <cell r="G190" t="str">
            <v>RBKC</v>
          </cell>
          <cell r="H190" t="str">
            <v>W10 5XL</v>
          </cell>
          <cell r="I190">
            <v>44712</v>
          </cell>
          <cell r="J190">
            <v>44373</v>
          </cell>
          <cell r="K190" t="str">
            <v>12</v>
          </cell>
          <cell r="M190" t="str">
            <v>School Holiday Activity Fund</v>
          </cell>
          <cell r="N190" t="str">
            <v>SHAF</v>
          </cell>
          <cell r="O190" t="str">
            <v>Youth Clubs &amp; Youth Activities</v>
          </cell>
          <cell r="P190" t="str">
            <v>0-25 Years Old</v>
          </cell>
          <cell r="Q190" t="str">
            <v>Direct Project Costs</v>
          </cell>
        </row>
        <row r="191">
          <cell r="A191" t="str">
            <v>108691</v>
          </cell>
          <cell r="B191" t="str">
            <v>Eton Fives Association</v>
          </cell>
          <cell r="C191" t="str">
            <v>1151273</v>
          </cell>
          <cell r="D191" t="str">
            <v>Summer of Sport at Westway</v>
          </cell>
          <cell r="E191">
            <v>3800</v>
          </cell>
          <cell r="F191">
            <v>44362</v>
          </cell>
          <cell r="G191" t="str">
            <v>RBKC</v>
          </cell>
          <cell r="H191" t="str">
            <v>B91 3UE</v>
          </cell>
          <cell r="I191">
            <v>44400</v>
          </cell>
          <cell r="J191">
            <v>44411</v>
          </cell>
          <cell r="K191" t="str">
            <v>12</v>
          </cell>
          <cell r="L191" t="str">
            <v>http://www.etonfives.com/</v>
          </cell>
          <cell r="M191" t="str">
            <v>School Holiday Activity Fund</v>
          </cell>
          <cell r="N191" t="str">
            <v>SHAF</v>
          </cell>
          <cell r="O191" t="str">
            <v>Sport</v>
          </cell>
          <cell r="P191" t="str">
            <v>5-19 (School Age CYP)</v>
          </cell>
          <cell r="Q191" t="str">
            <v>Direct Project Costs</v>
          </cell>
        </row>
        <row r="192">
          <cell r="A192" t="str">
            <v>108686</v>
          </cell>
          <cell r="B192" t="str">
            <v>Harrow Carers</v>
          </cell>
          <cell r="C192" t="str">
            <v>1062149</v>
          </cell>
          <cell r="D192" t="str">
            <v>Young Carers Service Holiday Respite Activities</v>
          </cell>
          <cell r="E192">
            <v>4000</v>
          </cell>
          <cell r="F192">
            <v>44362</v>
          </cell>
          <cell r="G192" t="str">
            <v>Harrow</v>
          </cell>
          <cell r="H192" t="str">
            <v>HA2 6DZ</v>
          </cell>
          <cell r="I192">
            <v>44466</v>
          </cell>
          <cell r="J192">
            <v>44404</v>
          </cell>
          <cell r="K192" t="str">
            <v>12</v>
          </cell>
          <cell r="L192" t="str">
            <v>https://www.harrowcarers.org/</v>
          </cell>
          <cell r="M192" t="str">
            <v>School Holiday Activity Fund</v>
          </cell>
          <cell r="N192" t="str">
            <v>SHAF</v>
          </cell>
          <cell r="O192" t="str">
            <v>Youth Clubs &amp; Youth Activities</v>
          </cell>
          <cell r="P192" t="str">
            <v>5-19 (School Age CYP)</v>
          </cell>
          <cell r="Q192" t="str">
            <v>Direct Project Costs</v>
          </cell>
        </row>
        <row r="193">
          <cell r="A193" t="str">
            <v>108656</v>
          </cell>
          <cell r="B193" t="str">
            <v>HVH ARTS</v>
          </cell>
          <cell r="C193" t="str">
            <v>1149607</v>
          </cell>
          <cell r="D193" t="str">
            <v>Summer Holiday 2021 Arts &amp; Media Programme</v>
          </cell>
          <cell r="E193">
            <v>4000</v>
          </cell>
          <cell r="F193">
            <v>44362</v>
          </cell>
          <cell r="G193" t="str">
            <v>Camden</v>
          </cell>
          <cell r="H193" t="str">
            <v>NW3 2HP</v>
          </cell>
          <cell r="I193">
            <v>44596</v>
          </cell>
          <cell r="J193">
            <v>44395</v>
          </cell>
          <cell r="K193" t="str">
            <v>12</v>
          </cell>
          <cell r="L193" t="str">
            <v>http://hvharts.org</v>
          </cell>
          <cell r="M193" t="str">
            <v>School Holiday Activity Fund</v>
          </cell>
          <cell r="N193" t="str">
            <v>SHAF</v>
          </cell>
          <cell r="O193" t="str">
            <v>Arts &amp; Science</v>
          </cell>
          <cell r="P193" t="str">
            <v>5-19 (School Age CYP)</v>
          </cell>
          <cell r="Q193" t="str">
            <v>Direct Project Costs</v>
          </cell>
        </row>
        <row r="194">
          <cell r="A194" t="str">
            <v>108695</v>
          </cell>
          <cell r="B194" t="str">
            <v>Kids Can Achieve</v>
          </cell>
          <cell r="C194" t="str">
            <v>1096796</v>
          </cell>
          <cell r="D194" t="str">
            <v>Summer holidays Out and About</v>
          </cell>
          <cell r="E194">
            <v>3900</v>
          </cell>
          <cell r="F194">
            <v>44362</v>
          </cell>
          <cell r="G194" t="str">
            <v>Harrow</v>
          </cell>
          <cell r="H194" t="str">
            <v>HA3 6QJ</v>
          </cell>
          <cell r="I194">
            <v>44477</v>
          </cell>
          <cell r="J194">
            <v>44403</v>
          </cell>
          <cell r="K194" t="str">
            <v>12</v>
          </cell>
          <cell r="L194" t="str">
            <v>http://www.kidscanachieve.co.uk</v>
          </cell>
          <cell r="M194" t="str">
            <v>School Holiday Activity Fund</v>
          </cell>
          <cell r="N194" t="str">
            <v>SHAF</v>
          </cell>
          <cell r="O194" t="str">
            <v>Special Needs &amp; Disabilities</v>
          </cell>
          <cell r="P194" t="str">
            <v>11-25 (Secondary+ YP)</v>
          </cell>
          <cell r="Q194" t="str">
            <v>Direct Project Costs</v>
          </cell>
        </row>
        <row r="195">
          <cell r="A195" t="str">
            <v>108700</v>
          </cell>
          <cell r="B195" t="str">
            <v>London Sports Trust</v>
          </cell>
          <cell r="C195" t="str">
            <v>1077167</v>
          </cell>
          <cell r="D195" t="str">
            <v>SAFE Think Active Camps</v>
          </cell>
          <cell r="E195">
            <v>4000</v>
          </cell>
          <cell r="F195">
            <v>44362</v>
          </cell>
          <cell r="G195" t="str">
            <v>Westminster
RBKC</v>
          </cell>
          <cell r="H195" t="str">
            <v>W10 5AY</v>
          </cell>
          <cell r="I195">
            <v>44491</v>
          </cell>
          <cell r="J195">
            <v>44403</v>
          </cell>
          <cell r="K195" t="str">
            <v>12</v>
          </cell>
          <cell r="L195" t="str">
            <v>www.londonsportstrust.org</v>
          </cell>
          <cell r="M195" t="str">
            <v>School Holiday Activity Fund</v>
          </cell>
          <cell r="N195" t="str">
            <v>SHAF</v>
          </cell>
          <cell r="O195" t="str">
            <v>Sport</v>
          </cell>
          <cell r="P195" t="str">
            <v>5-19 (School Age CYP)</v>
          </cell>
          <cell r="Q195" t="str">
            <v>Salary Costs</v>
          </cell>
        </row>
        <row r="196">
          <cell r="A196" t="str">
            <v>108677</v>
          </cell>
          <cell r="B196" t="str">
            <v>London Tigers</v>
          </cell>
          <cell r="C196" t="str">
            <v>1100019</v>
          </cell>
          <cell r="D196" t="str">
            <v>Summer Programme at Spikes Bridge Park</v>
          </cell>
          <cell r="E196">
            <v>4000</v>
          </cell>
          <cell r="F196">
            <v>44362</v>
          </cell>
          <cell r="G196" t="str">
            <v>Ealing</v>
          </cell>
          <cell r="H196" t="str">
            <v>W9 3AZ</v>
          </cell>
          <cell r="I196">
            <v>44711</v>
          </cell>
          <cell r="J196">
            <v>44403</v>
          </cell>
          <cell r="K196" t="str">
            <v>12</v>
          </cell>
          <cell r="L196" t="str">
            <v>http://www.londontigers.org</v>
          </cell>
          <cell r="M196" t="str">
            <v>School Holiday Activity Fund</v>
          </cell>
          <cell r="N196" t="str">
            <v>SHAF</v>
          </cell>
          <cell r="O196" t="str">
            <v>Sport</v>
          </cell>
          <cell r="P196" t="str">
            <v>5-19 (School Age CYP)</v>
          </cell>
          <cell r="Q196" t="str">
            <v>Direct Project Costs</v>
          </cell>
        </row>
        <row r="197">
          <cell r="A197" t="str">
            <v>108723</v>
          </cell>
          <cell r="B197" t="str">
            <v>Marylebone Bangladesh Society</v>
          </cell>
          <cell r="C197" t="str">
            <v>1151593</v>
          </cell>
          <cell r="D197" t="str">
            <v>MBS Youth Club Summer and October Holidays Programme 2021</v>
          </cell>
          <cell r="E197">
            <v>4000</v>
          </cell>
          <cell r="F197">
            <v>44362</v>
          </cell>
          <cell r="G197" t="str">
            <v>Westminster</v>
          </cell>
          <cell r="H197" t="str">
            <v>NW8 8ER</v>
          </cell>
          <cell r="I197">
            <v>44712</v>
          </cell>
          <cell r="J197">
            <v>44403</v>
          </cell>
          <cell r="K197" t="str">
            <v>12</v>
          </cell>
          <cell r="L197" t="str">
            <v>http://www.mbs-uk.org</v>
          </cell>
          <cell r="M197" t="str">
            <v>School Holiday Activity Fund</v>
          </cell>
          <cell r="N197" t="str">
            <v>SHAF</v>
          </cell>
          <cell r="O197" t="str">
            <v>Youth Clubs &amp; Youth Activities</v>
          </cell>
          <cell r="P197" t="str">
            <v>11-19 (Secondary YP)</v>
          </cell>
          <cell r="Q197" t="str">
            <v>Direct Project Costs</v>
          </cell>
        </row>
        <row r="198">
          <cell r="A198" t="str">
            <v>108697</v>
          </cell>
          <cell r="B198" t="str">
            <v>New Citizens' Gateway</v>
          </cell>
          <cell r="C198" t="str">
            <v>1107965</v>
          </cell>
          <cell r="D198" t="str">
            <v>Summer Youth Wellbeing Programme (SYWP)</v>
          </cell>
          <cell r="E198">
            <v>3550</v>
          </cell>
          <cell r="F198">
            <v>44362</v>
          </cell>
          <cell r="G198" t="str">
            <v>Harrow
Barnet
Brent</v>
          </cell>
          <cell r="H198" t="str">
            <v>NW9 6LH</v>
          </cell>
          <cell r="I198">
            <v>44488</v>
          </cell>
          <cell r="J198">
            <v>44403</v>
          </cell>
          <cell r="K198" t="str">
            <v>12</v>
          </cell>
          <cell r="L198" t="str">
            <v>http://www.b-r-s.org.uk</v>
          </cell>
          <cell r="M198" t="str">
            <v>School Holiday Activity Fund</v>
          </cell>
          <cell r="N198" t="str">
            <v>SHAF</v>
          </cell>
          <cell r="O198" t="str">
            <v>Youth Clubs &amp; Youth Activities</v>
          </cell>
          <cell r="P198" t="str">
            <v>11-25 (Secondary+ YP)</v>
          </cell>
          <cell r="Q198" t="str">
            <v>Direct Project Costs</v>
          </cell>
        </row>
        <row r="199">
          <cell r="A199" t="str">
            <v>108676</v>
          </cell>
          <cell r="B199" t="str">
            <v xml:space="preserve">People, Potential, Possibilities </v>
          </cell>
          <cell r="C199" t="str">
            <v>703163</v>
          </cell>
          <cell r="D199" t="str">
            <v>Avondale Holiday Play Scheme</v>
          </cell>
          <cell r="E199">
            <v>3600</v>
          </cell>
          <cell r="F199">
            <v>44362</v>
          </cell>
          <cell r="G199" t="str">
            <v>RBKC</v>
          </cell>
          <cell r="H199" t="str">
            <v>W11 4EY</v>
          </cell>
          <cell r="I199">
            <v>44711</v>
          </cell>
          <cell r="J199">
            <v>44403</v>
          </cell>
          <cell r="K199" t="str">
            <v>12</v>
          </cell>
          <cell r="L199" t="str">
            <v>http://www.rugbyportobello.org.uk</v>
          </cell>
          <cell r="M199" t="str">
            <v>School Holiday Activity Fund</v>
          </cell>
          <cell r="N199" t="str">
            <v>SHAF</v>
          </cell>
          <cell r="O199" t="str">
            <v>Children &amp; Families</v>
          </cell>
          <cell r="P199" t="str">
            <v>5-11 (Primary Children)</v>
          </cell>
          <cell r="Q199" t="str">
            <v>Direct Project Costs</v>
          </cell>
        </row>
        <row r="200">
          <cell r="A200" t="str">
            <v>108615</v>
          </cell>
          <cell r="B200" t="str">
            <v>Revive Congo</v>
          </cell>
          <cell r="C200" t="str">
            <v>1178341</v>
          </cell>
          <cell r="D200" t="str">
            <v>Summer Youth Programme 2021</v>
          </cell>
          <cell r="E200">
            <v>1500</v>
          </cell>
          <cell r="F200">
            <v>44362</v>
          </cell>
          <cell r="G200" t="str">
            <v>Discretionary</v>
          </cell>
          <cell r="H200" t="str">
            <v>E16 2DQ</v>
          </cell>
          <cell r="I200">
            <v>44677</v>
          </cell>
          <cell r="J200">
            <v>44411</v>
          </cell>
          <cell r="K200" t="str">
            <v>12</v>
          </cell>
          <cell r="L200" t="str">
            <v>http://www.revivecongo.org</v>
          </cell>
          <cell r="M200" t="str">
            <v>School Holiday Activity Fund</v>
          </cell>
          <cell r="N200" t="str">
            <v>SHAF</v>
          </cell>
          <cell r="O200" t="str">
            <v>Education &amp; Learning</v>
          </cell>
          <cell r="P200" t="str">
            <v>11-25 (Secondary+ YP)</v>
          </cell>
          <cell r="Q200" t="str">
            <v>Direct Project Costs</v>
          </cell>
        </row>
        <row r="201">
          <cell r="A201" t="str">
            <v>108668</v>
          </cell>
          <cell r="B201" t="str">
            <v>SEAPIA</v>
          </cell>
          <cell r="C201" t="str">
            <v>303048</v>
          </cell>
          <cell r="D201" t="str">
            <v>Additional staffing for Summer holidays</v>
          </cell>
          <cell r="E201">
            <v>4000</v>
          </cell>
          <cell r="F201">
            <v>44362</v>
          </cell>
          <cell r="G201" t="str">
            <v>H&amp;F</v>
          </cell>
          <cell r="H201" t="str">
            <v>SW6 2LL</v>
          </cell>
          <cell r="I201">
            <v>44711</v>
          </cell>
          <cell r="J201">
            <v>44403</v>
          </cell>
          <cell r="K201" t="str">
            <v>12</v>
          </cell>
          <cell r="L201" t="str">
            <v>http://www.seapia.org</v>
          </cell>
          <cell r="M201" t="str">
            <v>School Holiday Activity Fund</v>
          </cell>
          <cell r="N201" t="str">
            <v>SHAF</v>
          </cell>
          <cell r="O201" t="str">
            <v>Children &amp; Families</v>
          </cell>
          <cell r="P201" t="str">
            <v>5-19 (School Age CYP)</v>
          </cell>
          <cell r="Q201" t="str">
            <v>Salary Costs</v>
          </cell>
        </row>
        <row r="202">
          <cell r="A202" t="str">
            <v>108685</v>
          </cell>
          <cell r="B202" t="str">
            <v>Shepherds Bush Families Project &amp; Children's Centre</v>
          </cell>
          <cell r="C202" t="str">
            <v>1080495</v>
          </cell>
          <cell r="D202" t="str">
            <v>Holiday Activities C&amp;YP</v>
          </cell>
          <cell r="E202">
            <v>4000</v>
          </cell>
          <cell r="F202">
            <v>44362</v>
          </cell>
          <cell r="G202" t="str">
            <v>H&amp;F</v>
          </cell>
          <cell r="H202" t="str">
            <v>W12 8AP</v>
          </cell>
          <cell r="I202">
            <v>44512</v>
          </cell>
          <cell r="J202">
            <v>44403</v>
          </cell>
          <cell r="K202" t="str">
            <v>12</v>
          </cell>
          <cell r="L202" t="str">
            <v>www.shepherdsbushfamiliesproject.org</v>
          </cell>
          <cell r="M202" t="str">
            <v>School Holiday Activity Fund</v>
          </cell>
          <cell r="N202" t="str">
            <v>SHAF</v>
          </cell>
          <cell r="O202" t="str">
            <v>Children &amp; Families</v>
          </cell>
          <cell r="P202" t="str">
            <v>5-19 (School Age CYP)</v>
          </cell>
          <cell r="Q202" t="str">
            <v>Direct Project Costs</v>
          </cell>
        </row>
        <row r="203">
          <cell r="A203" t="str">
            <v>108669</v>
          </cell>
          <cell r="B203" t="str">
            <v>Somers Town Community Association</v>
          </cell>
          <cell r="C203" t="str">
            <v>292440</v>
          </cell>
          <cell r="D203" t="str">
            <v>Summer Holiday Programme</v>
          </cell>
          <cell r="E203">
            <v>4000</v>
          </cell>
          <cell r="F203">
            <v>44362</v>
          </cell>
          <cell r="G203" t="str">
            <v>Camden</v>
          </cell>
          <cell r="H203" t="str">
            <v>NW1 1EE</v>
          </cell>
          <cell r="I203">
            <v>44712</v>
          </cell>
          <cell r="J203">
            <v>44403</v>
          </cell>
          <cell r="K203" t="str">
            <v>12</v>
          </cell>
          <cell r="L203" t="str">
            <v>http://www.somerstown.org</v>
          </cell>
          <cell r="M203" t="str">
            <v>School Holiday Activity Fund</v>
          </cell>
          <cell r="N203" t="str">
            <v>SHAF</v>
          </cell>
          <cell r="O203" t="str">
            <v>Youth Clubs &amp; Youth Activities</v>
          </cell>
          <cell r="P203" t="str">
            <v>11-19 (Secondary YP)</v>
          </cell>
          <cell r="Q203" t="str">
            <v>Direct Project Costs</v>
          </cell>
        </row>
        <row r="204">
          <cell r="A204" t="str">
            <v>108729</v>
          </cell>
          <cell r="B204" t="str">
            <v>Wac Arts</v>
          </cell>
          <cell r="C204" t="str">
            <v>267043</v>
          </cell>
          <cell r="D204" t="str">
            <v>Wac Arts Summer Programme 2021</v>
          </cell>
          <cell r="E204">
            <v>4000</v>
          </cell>
          <cell r="F204">
            <v>44362</v>
          </cell>
          <cell r="G204" t="str">
            <v>Barnet
Brent
Camden</v>
          </cell>
          <cell r="H204" t="str">
            <v>NW3 4QP</v>
          </cell>
          <cell r="I204">
            <v>44481</v>
          </cell>
          <cell r="J204">
            <v>44396</v>
          </cell>
          <cell r="K204" t="str">
            <v>12</v>
          </cell>
          <cell r="L204" t="str">
            <v>http://www.wacarts.co.uk</v>
          </cell>
          <cell r="M204" t="str">
            <v>School Holiday Activity Fund</v>
          </cell>
          <cell r="N204" t="str">
            <v>SHAF</v>
          </cell>
          <cell r="O204" t="str">
            <v>Arts &amp; Science</v>
          </cell>
          <cell r="P204" t="str">
            <v>0-25 Years Old</v>
          </cell>
          <cell r="Q204" t="str">
            <v>Direct Project Costs</v>
          </cell>
        </row>
        <row r="205">
          <cell r="A205" t="str">
            <v>108665</v>
          </cell>
          <cell r="B205" t="str">
            <v>Woodland Adventure - Forest School Harrow</v>
          </cell>
          <cell r="C205" t="str">
            <v>1151381</v>
          </cell>
          <cell r="D205" t="str">
            <v>Woodland Adventure Forest School Holiday Activity</v>
          </cell>
          <cell r="E205">
            <v>4000</v>
          </cell>
          <cell r="F205">
            <v>44362</v>
          </cell>
          <cell r="G205" t="str">
            <v>Harrow</v>
          </cell>
          <cell r="H205" t="str">
            <v>HA3 6DQ</v>
          </cell>
          <cell r="I205">
            <v>44466</v>
          </cell>
          <cell r="J205">
            <v>44410</v>
          </cell>
          <cell r="K205" t="str">
            <v>12</v>
          </cell>
          <cell r="L205" t="str">
            <v>http://www.forestschoolharrow.co.uk</v>
          </cell>
          <cell r="M205" t="str">
            <v>School Holiday Activity Fund</v>
          </cell>
          <cell r="N205" t="str">
            <v>SHAF</v>
          </cell>
          <cell r="O205" t="str">
            <v>Education &amp; Learning</v>
          </cell>
          <cell r="P205" t="str">
            <v>5-11 (Primary Children)</v>
          </cell>
          <cell r="Q205" t="str">
            <v>Direct Project Costs</v>
          </cell>
        </row>
        <row r="206">
          <cell r="A206" t="str">
            <v>108641</v>
          </cell>
          <cell r="B206" t="str">
            <v>Acton Park Playcentre Leisure Events</v>
          </cell>
          <cell r="C206" t="str">
            <v>1076880</v>
          </cell>
          <cell r="D206" t="str">
            <v>Summer Holiday Activity Project</v>
          </cell>
          <cell r="E206">
            <v>4000</v>
          </cell>
          <cell r="F206">
            <v>44356</v>
          </cell>
          <cell r="G206" t="str">
            <v>Ealing
H&amp;F</v>
          </cell>
          <cell r="H206" t="str">
            <v>W3 7LJ</v>
          </cell>
          <cell r="I206">
            <v>44518</v>
          </cell>
          <cell r="J206">
            <v>44396</v>
          </cell>
          <cell r="K206" t="str">
            <v>12</v>
          </cell>
          <cell r="L206" t="str">
            <v>http://www.apple-play.com/</v>
          </cell>
          <cell r="M206" t="str">
            <v>School Holiday Activity Fund</v>
          </cell>
          <cell r="N206" t="str">
            <v>SHAF</v>
          </cell>
          <cell r="O206" t="str">
            <v>Youth Clubs &amp; Youth Activities</v>
          </cell>
          <cell r="P206" t="str">
            <v>0-25 Years Old</v>
          </cell>
          <cell r="Q206" t="str">
            <v>Direct Project Costs</v>
          </cell>
        </row>
        <row r="207">
          <cell r="A207" t="str">
            <v>108728</v>
          </cell>
          <cell r="B207" t="str">
            <v>Baraka Community Association</v>
          </cell>
          <cell r="C207" t="str">
            <v>1087721</v>
          </cell>
          <cell r="D207" t="str">
            <v>Residential at Hindleap Warren</v>
          </cell>
          <cell r="E207">
            <v>4000</v>
          </cell>
          <cell r="F207">
            <v>44356</v>
          </cell>
          <cell r="G207" t="str">
            <v>Westminster
RBKC</v>
          </cell>
          <cell r="H207" t="str">
            <v>W10 5AA</v>
          </cell>
          <cell r="I207">
            <v>44711</v>
          </cell>
          <cell r="J207">
            <v>44407</v>
          </cell>
          <cell r="K207" t="str">
            <v>12</v>
          </cell>
          <cell r="L207" t="str">
            <v>http://www.barakacommunityassociation.org</v>
          </cell>
          <cell r="M207" t="str">
            <v>School Holiday Activity Fund</v>
          </cell>
          <cell r="N207" t="str">
            <v>SHAF</v>
          </cell>
          <cell r="O207" t="str">
            <v>Youth Clubs &amp; Youth Activities</v>
          </cell>
          <cell r="P207" t="str">
            <v>11-19 (Secondary YP)</v>
          </cell>
          <cell r="Q207" t="str">
            <v>Direct Project Costs</v>
          </cell>
        </row>
        <row r="208">
          <cell r="A208" t="str">
            <v>108670</v>
          </cell>
          <cell r="B208" t="str">
            <v>Cardinal Hume Centre</v>
          </cell>
          <cell r="C208" t="str">
            <v>1090836</v>
          </cell>
          <cell r="D208" t="str">
            <v>Summer Holiday Programme - Get out of the house and explore!</v>
          </cell>
          <cell r="E208">
            <v>4000</v>
          </cell>
          <cell r="F208">
            <v>44356</v>
          </cell>
          <cell r="G208" t="str">
            <v>Westminster</v>
          </cell>
          <cell r="H208" t="str">
            <v>SW1P 2BG</v>
          </cell>
          <cell r="I208">
            <v>44722</v>
          </cell>
          <cell r="J208">
            <v>44410</v>
          </cell>
          <cell r="K208" t="str">
            <v>12</v>
          </cell>
          <cell r="L208" t="str">
            <v>http://www.cardinalhumecentre.org.uk/</v>
          </cell>
          <cell r="M208" t="str">
            <v>School Holiday Activity Fund</v>
          </cell>
          <cell r="N208" t="str">
            <v>SHAF</v>
          </cell>
          <cell r="O208" t="str">
            <v>Children &amp; Families</v>
          </cell>
          <cell r="P208" t="str">
            <v>Families</v>
          </cell>
          <cell r="Q208" t="str">
            <v>Direct Project Costs</v>
          </cell>
        </row>
        <row r="209">
          <cell r="A209" t="str">
            <v>108673</v>
          </cell>
          <cell r="B209" t="str">
            <v>Home-Start Westminster, Kensington &amp; Chelsea and Hammersmith &amp; Fulham</v>
          </cell>
          <cell r="C209" t="str">
            <v>1109568</v>
          </cell>
          <cell r="D209" t="str">
            <v>Covid Community Re-Engagement Programme</v>
          </cell>
          <cell r="E209">
            <v>3900</v>
          </cell>
          <cell r="F209">
            <v>44356</v>
          </cell>
          <cell r="G209" t="str">
            <v>Westminster
RBKC
H&amp;F</v>
          </cell>
          <cell r="H209" t="str">
            <v>NW1 6NJ</v>
          </cell>
          <cell r="I209">
            <v>44596</v>
          </cell>
          <cell r="J209">
            <v>44378</v>
          </cell>
          <cell r="K209" t="str">
            <v>12</v>
          </cell>
          <cell r="L209" t="str">
            <v>http://www.homestartwestminster.org.uk</v>
          </cell>
          <cell r="M209" t="str">
            <v>School Holiday Activity Fund</v>
          </cell>
          <cell r="N209" t="str">
            <v>SHAF</v>
          </cell>
          <cell r="O209" t="str">
            <v>Children &amp; Families</v>
          </cell>
          <cell r="P209" t="str">
            <v>Under 5s</v>
          </cell>
          <cell r="Q209" t="str">
            <v>Direct Project Costs</v>
          </cell>
        </row>
        <row r="210">
          <cell r="A210" t="str">
            <v>108672</v>
          </cell>
          <cell r="B210" t="str">
            <v>Kentish Town Community Centre</v>
          </cell>
          <cell r="C210" t="str">
            <v>1104278</v>
          </cell>
          <cell r="D210" t="str">
            <v>Youth Hub Summer Programme</v>
          </cell>
          <cell r="E210">
            <v>3300</v>
          </cell>
          <cell r="F210">
            <v>44356</v>
          </cell>
          <cell r="G210" t="str">
            <v>Camden</v>
          </cell>
          <cell r="H210" t="str">
            <v>NW5 2SP</v>
          </cell>
          <cell r="I210">
            <v>44711</v>
          </cell>
          <cell r="J210">
            <v>44414</v>
          </cell>
          <cell r="K210" t="str">
            <v>12</v>
          </cell>
          <cell r="L210" t="str">
            <v>http://www.ktcc.org.uk</v>
          </cell>
          <cell r="M210" t="str">
            <v>School Holiday Activity Fund</v>
          </cell>
          <cell r="N210" t="str">
            <v>SHAF</v>
          </cell>
          <cell r="O210" t="str">
            <v>Youth Clubs &amp; Youth Activities</v>
          </cell>
          <cell r="P210" t="str">
            <v>11-19 (Secondary YP)</v>
          </cell>
          <cell r="Q210" t="str">
            <v>Direct Project Costs</v>
          </cell>
        </row>
        <row r="211">
          <cell r="A211" t="str">
            <v>108635</v>
          </cell>
          <cell r="B211" t="str">
            <v>Avenues Youth Project</v>
          </cell>
          <cell r="C211" t="str">
            <v>1090210</v>
          </cell>
          <cell r="D211" t="str">
            <v>Summer Programme 2021</v>
          </cell>
          <cell r="E211">
            <v>4000</v>
          </cell>
          <cell r="F211">
            <v>44356</v>
          </cell>
          <cell r="G211" t="str">
            <v>Westminster
Brent</v>
          </cell>
          <cell r="H211" t="str">
            <v>W10 4RS</v>
          </cell>
          <cell r="I211">
            <v>44707</v>
          </cell>
          <cell r="J211">
            <v>44403</v>
          </cell>
          <cell r="K211" t="str">
            <v>12</v>
          </cell>
          <cell r="L211" t="str">
            <v>http://www.avenues.org.uk</v>
          </cell>
          <cell r="M211" t="str">
            <v>School Holiday Activity Fund</v>
          </cell>
          <cell r="N211" t="str">
            <v>SHAF</v>
          </cell>
          <cell r="O211" t="str">
            <v>Youth Clubs &amp; Youth Activities</v>
          </cell>
          <cell r="P211" t="str">
            <v>0-25 Years Old</v>
          </cell>
          <cell r="Q211" t="str">
            <v>Direct Project Costs</v>
          </cell>
        </row>
        <row r="212">
          <cell r="A212" t="str">
            <v>108726</v>
          </cell>
          <cell r="B212" t="str">
            <v>Nova New Opportunities</v>
          </cell>
          <cell r="C212" t="str">
            <v>1158238</v>
          </cell>
          <cell r="D212" t="str">
            <v>Nova Family Programme Summer Activities Project</v>
          </cell>
          <cell r="E212">
            <v>4000</v>
          </cell>
          <cell r="F212">
            <v>44356</v>
          </cell>
          <cell r="G212" t="str">
            <v>Westminster
RBKC
H&amp;F</v>
          </cell>
          <cell r="H212" t="str">
            <v>BS5 6AZ</v>
          </cell>
          <cell r="I212">
            <v>44470</v>
          </cell>
          <cell r="J212">
            <v>44403</v>
          </cell>
          <cell r="K212" t="str">
            <v>12</v>
          </cell>
          <cell r="L212" t="str">
            <v>http://www.novanew.org.uk</v>
          </cell>
          <cell r="M212" t="str">
            <v>School Holiday Activity Fund</v>
          </cell>
          <cell r="N212" t="str">
            <v>SHAF</v>
          </cell>
          <cell r="O212" t="str">
            <v>Children &amp; Families</v>
          </cell>
          <cell r="P212" t="str">
            <v>Families</v>
          </cell>
          <cell r="Q212" t="str">
            <v>Direct Project Costs</v>
          </cell>
        </row>
        <row r="213">
          <cell r="A213" t="str">
            <v>108642</v>
          </cell>
          <cell r="B213" t="str">
            <v>Phoenix Rising</v>
          </cell>
          <cell r="C213" t="str">
            <v>1176730</v>
          </cell>
          <cell r="D213" t="str">
            <v>Phoenix Rising Summer Project</v>
          </cell>
          <cell r="E213">
            <v>4000</v>
          </cell>
          <cell r="F213">
            <v>44356</v>
          </cell>
          <cell r="G213" t="str">
            <v>Brent</v>
          </cell>
          <cell r="H213" t="str">
            <v>NW10 0NR</v>
          </cell>
          <cell r="I213">
            <v>44706</v>
          </cell>
          <cell r="J213">
            <v>44397</v>
          </cell>
          <cell r="K213" t="str">
            <v>12</v>
          </cell>
          <cell r="L213" t="str">
            <v>http://www.phoenixrisingnw10.org</v>
          </cell>
          <cell r="M213" t="str">
            <v>School Holiday Activity Fund</v>
          </cell>
          <cell r="N213" t="str">
            <v>SHAF</v>
          </cell>
          <cell r="O213" t="str">
            <v>Youth Clubs &amp; Youth Activities</v>
          </cell>
          <cell r="P213" t="str">
            <v>5-19 (School Age CYP)</v>
          </cell>
          <cell r="Q213" t="str">
            <v>Direct Project Costs</v>
          </cell>
        </row>
        <row r="214">
          <cell r="A214" t="str">
            <v>108608</v>
          </cell>
          <cell r="B214" t="str">
            <v xml:space="preserve">Play Adventures &amp; Community Enrichment </v>
          </cell>
          <cell r="C214" t="str">
            <v>1149185</v>
          </cell>
          <cell r="D214" t="str">
            <v>PACE Rebuilding Bridges Summer Holiday Programme</v>
          </cell>
          <cell r="E214">
            <v>4000</v>
          </cell>
          <cell r="F214">
            <v>44356</v>
          </cell>
          <cell r="G214" t="str">
            <v>Camden</v>
          </cell>
          <cell r="H214" t="str">
            <v>NW1 7LR</v>
          </cell>
          <cell r="I214">
            <v>44680</v>
          </cell>
          <cell r="J214">
            <v>44410</v>
          </cell>
          <cell r="K214" t="str">
            <v>12</v>
          </cell>
          <cell r="M214" t="str">
            <v>School Holiday Activity Fund</v>
          </cell>
          <cell r="N214" t="str">
            <v>SHAF</v>
          </cell>
          <cell r="O214" t="str">
            <v>Education &amp; Learning</v>
          </cell>
          <cell r="P214" t="str">
            <v>5-19 (School Age CYP)</v>
          </cell>
          <cell r="Q214" t="str">
            <v>Direct Project Costs</v>
          </cell>
        </row>
        <row r="215">
          <cell r="A215" t="str">
            <v>108725</v>
          </cell>
          <cell r="B215" t="str">
            <v>Somali Youth Development Resource Centre</v>
          </cell>
          <cell r="C215" t="str">
            <v>1092646</v>
          </cell>
          <cell r="D215" t="str">
            <v>Summer Youth Provision</v>
          </cell>
          <cell r="E215">
            <v>4000</v>
          </cell>
          <cell r="F215">
            <v>44356</v>
          </cell>
          <cell r="G215" t="str">
            <v>Camden</v>
          </cell>
          <cell r="H215" t="str">
            <v>N1C 4BQ</v>
          </cell>
          <cell r="I215">
            <v>44711</v>
          </cell>
          <cell r="J215">
            <v>44403</v>
          </cell>
          <cell r="K215" t="str">
            <v>12</v>
          </cell>
          <cell r="L215" t="str">
            <v>http://www.sydrc.org</v>
          </cell>
          <cell r="M215" t="str">
            <v>School Holiday Activity Fund</v>
          </cell>
          <cell r="N215" t="str">
            <v>SHAF</v>
          </cell>
          <cell r="O215" t="str">
            <v>Youth Clubs &amp; Youth Activities</v>
          </cell>
          <cell r="P215" t="str">
            <v>5-19 (School Age CYP)</v>
          </cell>
          <cell r="Q215" t="str">
            <v>Direct Project Costs</v>
          </cell>
        </row>
        <row r="216">
          <cell r="A216" t="str">
            <v>108659</v>
          </cell>
          <cell r="B216" t="str">
            <v>artsdepot</v>
          </cell>
          <cell r="C216" t="str">
            <v>1083893</v>
          </cell>
          <cell r="D216" t="str">
            <v>Theatre and Design Summer School</v>
          </cell>
          <cell r="E216">
            <v>3300</v>
          </cell>
          <cell r="F216">
            <v>44348</v>
          </cell>
          <cell r="G216" t="str">
            <v>Barnet</v>
          </cell>
          <cell r="H216" t="str">
            <v>N12 OGA</v>
          </cell>
          <cell r="I216">
            <v>44518</v>
          </cell>
          <cell r="J216">
            <v>44403</v>
          </cell>
          <cell r="K216" t="str">
            <v>12</v>
          </cell>
          <cell r="L216" t="str">
            <v>www.artsdepot.co.uk</v>
          </cell>
          <cell r="M216" t="str">
            <v>School Holiday Activity Fund</v>
          </cell>
          <cell r="N216" t="str">
            <v>SHAF</v>
          </cell>
          <cell r="O216" t="str">
            <v>Arts &amp; Science</v>
          </cell>
          <cell r="P216" t="str">
            <v>11-19 (Secondary YP)</v>
          </cell>
          <cell r="Q216" t="str">
            <v>Direct Project Costs</v>
          </cell>
        </row>
        <row r="217">
          <cell r="A217" t="str">
            <v>108582</v>
          </cell>
          <cell r="B217" t="str">
            <v>Caraf Centre</v>
          </cell>
          <cell r="C217" t="str">
            <v>802760</v>
          </cell>
          <cell r="D217" t="str">
            <v>School holiday scheme</v>
          </cell>
          <cell r="E217">
            <v>4000</v>
          </cell>
          <cell r="F217">
            <v>44348</v>
          </cell>
          <cell r="G217" t="str">
            <v>Camden</v>
          </cell>
          <cell r="H217" t="str">
            <v>NW5 4EZ</v>
          </cell>
          <cell r="I217">
            <v>44711</v>
          </cell>
          <cell r="J217">
            <v>44403</v>
          </cell>
          <cell r="K217" t="str">
            <v>12</v>
          </cell>
          <cell r="L217" t="str">
            <v>http://www.thecarafcentre.org.uk/</v>
          </cell>
          <cell r="M217" t="str">
            <v>School Holiday Activity Fund</v>
          </cell>
          <cell r="N217" t="str">
            <v>SHAF</v>
          </cell>
          <cell r="O217" t="str">
            <v>Children &amp; Families</v>
          </cell>
          <cell r="P217" t="str">
            <v>5-11 (Primary Children)</v>
          </cell>
          <cell r="Q217" t="str">
            <v>Direct Project Costs</v>
          </cell>
        </row>
        <row r="218">
          <cell r="A218" t="str">
            <v>108348</v>
          </cell>
          <cell r="B218" t="str">
            <v>Dadihiye Somali Development Organisation</v>
          </cell>
          <cell r="C218" t="str">
            <v>1041387</v>
          </cell>
          <cell r="D218" t="str">
            <v>Dadihiye Supplementary School</v>
          </cell>
          <cell r="E218">
            <v>5000</v>
          </cell>
          <cell r="F218">
            <v>44348</v>
          </cell>
          <cell r="G218" t="str">
            <v>RBKC
H&amp;F</v>
          </cell>
          <cell r="H218" t="str">
            <v>W10 5XL</v>
          </cell>
          <cell r="I218">
            <v>44400</v>
          </cell>
          <cell r="J218">
            <v>44354</v>
          </cell>
          <cell r="K218" t="str">
            <v>12</v>
          </cell>
          <cell r="M218" t="str">
            <v>Small Grant</v>
          </cell>
          <cell r="N218" t="str">
            <v>Small</v>
          </cell>
          <cell r="O218" t="str">
            <v>Education &amp; Learning</v>
          </cell>
          <cell r="P218" t="str">
            <v>5-19 (School Age CYP)</v>
          </cell>
          <cell r="Q218" t="str">
            <v>Direct Project Costs</v>
          </cell>
        </row>
        <row r="219">
          <cell r="A219" t="str">
            <v>108644</v>
          </cell>
          <cell r="B219" t="str">
            <v>Disability Sports Coach</v>
          </cell>
          <cell r="C219" t="str">
            <v>1150294</v>
          </cell>
          <cell r="D219" t="str">
            <v>Summer holiday outdoor sport sessions for disabled young people and children</v>
          </cell>
          <cell r="E219">
            <v>2500</v>
          </cell>
          <cell r="F219">
            <v>44348</v>
          </cell>
          <cell r="G219" t="str">
            <v>Westminster
Brent
RBKC</v>
          </cell>
          <cell r="H219" t="str">
            <v>SE1 4YB</v>
          </cell>
          <cell r="I219">
            <v>44481</v>
          </cell>
          <cell r="J219">
            <v>44408</v>
          </cell>
          <cell r="K219" t="str">
            <v>12</v>
          </cell>
          <cell r="L219" t="str">
            <v>www.disabilitysportscoach.co.uk</v>
          </cell>
          <cell r="M219" t="str">
            <v>School Holiday Activity Fund</v>
          </cell>
          <cell r="N219" t="str">
            <v>SHAF</v>
          </cell>
          <cell r="O219" t="str">
            <v>Special Needs &amp; Disabilities</v>
          </cell>
          <cell r="P219" t="str">
            <v>0-25 Years Old</v>
          </cell>
          <cell r="Q219" t="str">
            <v>Direct Project Costs</v>
          </cell>
        </row>
        <row r="220">
          <cell r="A220" t="str">
            <v>108650</v>
          </cell>
          <cell r="B220" t="str">
            <v>Flash Musicals</v>
          </cell>
          <cell r="C220" t="str">
            <v>1094205</v>
          </cell>
          <cell r="D220" t="str">
            <v>Summer Musical Theatre Workshops. -  Songwriting/Studio Workshops</v>
          </cell>
          <cell r="E220">
            <v>4000</v>
          </cell>
          <cell r="F220">
            <v>44348</v>
          </cell>
          <cell r="G220" t="str">
            <v>Harrow
Barnet
Brent</v>
          </cell>
          <cell r="H220" t="str">
            <v>HA8 9JG</v>
          </cell>
          <cell r="I220">
            <v>44466</v>
          </cell>
          <cell r="J220">
            <v>44403</v>
          </cell>
          <cell r="K220" t="str">
            <v>12</v>
          </cell>
          <cell r="L220" t="str">
            <v>http://www.flashmusicals.org</v>
          </cell>
          <cell r="M220" t="str">
            <v>School Holiday Activity Fund</v>
          </cell>
          <cell r="N220" t="str">
            <v>SHAF</v>
          </cell>
          <cell r="O220" t="str">
            <v>Arts &amp; Science</v>
          </cell>
          <cell r="P220" t="str">
            <v>5-19 (School Age CYP)</v>
          </cell>
          <cell r="Q220" t="str">
            <v>Direct Project Costs</v>
          </cell>
        </row>
        <row r="221">
          <cell r="A221" t="str">
            <v>108631</v>
          </cell>
          <cell r="B221" t="str">
            <v xml:space="preserve">Fulham Reach Boat Club </v>
          </cell>
          <cell r="C221" t="str">
            <v>1161813</v>
          </cell>
          <cell r="D221" t="str">
            <v>2021 Water Sports Week</v>
          </cell>
          <cell r="E221">
            <v>3750</v>
          </cell>
          <cell r="F221">
            <v>44348</v>
          </cell>
          <cell r="G221" t="str">
            <v>RBKC
H&amp;F</v>
          </cell>
          <cell r="H221" t="str">
            <v>W6 9GX</v>
          </cell>
          <cell r="I221">
            <v>44460</v>
          </cell>
          <cell r="J221">
            <v>44410</v>
          </cell>
          <cell r="K221" t="str">
            <v>12</v>
          </cell>
          <cell r="L221" t="str">
            <v>http://www.fulhamreachboatclub.com</v>
          </cell>
          <cell r="M221" t="str">
            <v>School Holiday Activity Fund</v>
          </cell>
          <cell r="N221" t="str">
            <v>SHAF</v>
          </cell>
          <cell r="O221" t="str">
            <v>Sport</v>
          </cell>
          <cell r="P221" t="str">
            <v>11-19 (Secondary YP)</v>
          </cell>
          <cell r="Q221" t="str">
            <v>Direct Project Costs</v>
          </cell>
        </row>
        <row r="222">
          <cell r="A222" t="str">
            <v>108628</v>
          </cell>
          <cell r="B222" t="str">
            <v>Home-Start Camden &amp; Islington</v>
          </cell>
          <cell r="C222" t="str">
            <v>1086292</v>
          </cell>
          <cell r="D222" t="str">
            <v>Connecting Families</v>
          </cell>
          <cell r="E222">
            <v>1800</v>
          </cell>
          <cell r="F222">
            <v>44348</v>
          </cell>
          <cell r="G222" t="str">
            <v>Camden</v>
          </cell>
          <cell r="H222" t="str">
            <v>NW5 2BP</v>
          </cell>
          <cell r="I222">
            <v>44706</v>
          </cell>
          <cell r="J222">
            <v>44378</v>
          </cell>
          <cell r="K222" t="str">
            <v>12</v>
          </cell>
          <cell r="L222" t="str">
            <v>http://www.homestartcamdenandislington.org.uk</v>
          </cell>
          <cell r="M222" t="str">
            <v>School Holiday Activity Fund</v>
          </cell>
          <cell r="N222" t="str">
            <v>SHAF</v>
          </cell>
          <cell r="O222" t="str">
            <v>Children &amp; Families</v>
          </cell>
          <cell r="P222" t="str">
            <v>Under 5s</v>
          </cell>
          <cell r="Q222" t="str">
            <v>Direct Project Costs</v>
          </cell>
        </row>
        <row r="223">
          <cell r="A223" t="str">
            <v>108634</v>
          </cell>
          <cell r="B223" t="str">
            <v>Noa Girls</v>
          </cell>
          <cell r="C223" t="str">
            <v>1130834</v>
          </cell>
          <cell r="D223" t="str">
            <v>Summer day outings</v>
          </cell>
          <cell r="E223">
            <v>4000</v>
          </cell>
          <cell r="F223">
            <v>44348</v>
          </cell>
          <cell r="G223" t="str">
            <v>Barnet</v>
          </cell>
          <cell r="H223" t="str">
            <v>NW11 9NL</v>
          </cell>
          <cell r="I223">
            <v>44475</v>
          </cell>
          <cell r="J223">
            <v>44378</v>
          </cell>
          <cell r="K223" t="str">
            <v>12</v>
          </cell>
          <cell r="L223" t="str">
            <v>www.noagirls.com</v>
          </cell>
          <cell r="M223" t="str">
            <v>School Holiday Activity Fund</v>
          </cell>
          <cell r="N223" t="str">
            <v>SHAF</v>
          </cell>
          <cell r="O223" t="str">
            <v>Children &amp; Families</v>
          </cell>
          <cell r="P223" t="str">
            <v>11-25 (Secondary+ YP)</v>
          </cell>
          <cell r="Q223" t="str">
            <v>Direct Project Costs</v>
          </cell>
        </row>
        <row r="224">
          <cell r="A224" t="str">
            <v>108618</v>
          </cell>
          <cell r="B224" t="str">
            <v>Old Oak Primary School</v>
          </cell>
          <cell r="D224" t="str">
            <v>Old Oak's Summer Series</v>
          </cell>
          <cell r="E224">
            <v>4000</v>
          </cell>
          <cell r="F224">
            <v>44348</v>
          </cell>
          <cell r="G224" t="str">
            <v>H&amp;F</v>
          </cell>
          <cell r="H224" t="str">
            <v>W12 0AS</v>
          </cell>
          <cell r="I224">
            <v>44533</v>
          </cell>
          <cell r="J224">
            <v>44403</v>
          </cell>
          <cell r="K224" t="str">
            <v>12</v>
          </cell>
          <cell r="L224" t="str">
            <v>http://www.oldoakprimary.co.uk</v>
          </cell>
          <cell r="M224" t="str">
            <v>School Holiday Activity Fund</v>
          </cell>
          <cell r="N224" t="str">
            <v>SHAF</v>
          </cell>
          <cell r="O224" t="str">
            <v>Youth Clubs &amp; Youth Activities</v>
          </cell>
          <cell r="P224" t="str">
            <v>5-11 (Primary Children)</v>
          </cell>
          <cell r="Q224" t="str">
            <v>Salary Costs</v>
          </cell>
        </row>
        <row r="225">
          <cell r="A225" t="str">
            <v>108596</v>
          </cell>
          <cell r="B225" t="str">
            <v>Paddington Arts</v>
          </cell>
          <cell r="C225" t="str">
            <v>298879</v>
          </cell>
          <cell r="D225" t="str">
            <v xml:space="preserve">Summer Project 2021 </v>
          </cell>
          <cell r="E225">
            <v>4000</v>
          </cell>
          <cell r="F225">
            <v>44348</v>
          </cell>
          <cell r="G225" t="str">
            <v>Westminster
Brent
RBKC</v>
          </cell>
          <cell r="H225" t="str">
            <v>W9 2BE</v>
          </cell>
          <cell r="I225">
            <v>44711</v>
          </cell>
          <cell r="J225">
            <v>44410</v>
          </cell>
          <cell r="K225" t="str">
            <v>12</v>
          </cell>
          <cell r="L225" t="str">
            <v>http://www.paddingtonarts.org.uk</v>
          </cell>
          <cell r="M225" t="str">
            <v>School Holiday Activity Fund</v>
          </cell>
          <cell r="N225" t="str">
            <v>SHAF</v>
          </cell>
          <cell r="O225" t="str">
            <v>Youth Clubs &amp; Youth Activities</v>
          </cell>
          <cell r="P225" t="str">
            <v>5-19 (School Age CYP)</v>
          </cell>
          <cell r="Q225" t="str">
            <v>Direct Project Costs</v>
          </cell>
        </row>
        <row r="226">
          <cell r="A226" t="str">
            <v>108479</v>
          </cell>
          <cell r="B226" t="str">
            <v>Paddington Development Trust</v>
          </cell>
          <cell r="C226" t="str">
            <v>1080883</v>
          </cell>
          <cell r="D226" t="str">
            <v>WE ARE HERE film project</v>
          </cell>
          <cell r="E226">
            <v>4000</v>
          </cell>
          <cell r="F226">
            <v>44348</v>
          </cell>
          <cell r="G226" t="str">
            <v>Westminster</v>
          </cell>
          <cell r="H226" t="str">
            <v>W2 5ES</v>
          </cell>
          <cell r="I226">
            <v>44712</v>
          </cell>
          <cell r="J226">
            <v>44396</v>
          </cell>
          <cell r="K226" t="str">
            <v>12</v>
          </cell>
          <cell r="L226" t="str">
            <v>http://www.grandjunction.org.uk</v>
          </cell>
          <cell r="M226" t="str">
            <v>School Holiday Activity Fund</v>
          </cell>
          <cell r="N226" t="str">
            <v>SHAF</v>
          </cell>
          <cell r="O226" t="str">
            <v>Arts &amp; Science</v>
          </cell>
          <cell r="P226" t="str">
            <v>11-19 (Secondary YP)</v>
          </cell>
          <cell r="Q226" t="str">
            <v>Direct Project Costs</v>
          </cell>
        </row>
        <row r="227">
          <cell r="A227" t="str">
            <v>108583</v>
          </cell>
          <cell r="B227" t="str">
            <v>St Bernadette's Catholic Nursery and Primary School</v>
          </cell>
          <cell r="D227" t="str">
            <v>St Bernadette's Summer Club</v>
          </cell>
          <cell r="E227">
            <v>3500</v>
          </cell>
          <cell r="F227">
            <v>44348</v>
          </cell>
          <cell r="G227" t="str">
            <v>Harrow
Barnet
Brent</v>
          </cell>
          <cell r="H227" t="str">
            <v>HA3 9NS</v>
          </cell>
          <cell r="I227">
            <v>44589</v>
          </cell>
          <cell r="J227">
            <v>44424</v>
          </cell>
          <cell r="K227" t="str">
            <v>12</v>
          </cell>
          <cell r="L227" t="str">
            <v>http://www.st-bernadettes.co.uk</v>
          </cell>
          <cell r="M227" t="str">
            <v>School Holiday Activity Fund</v>
          </cell>
          <cell r="N227" t="str">
            <v>SHAF</v>
          </cell>
          <cell r="O227" t="str">
            <v>Children &amp; Families</v>
          </cell>
          <cell r="P227" t="str">
            <v>5-11 (Primary Children)</v>
          </cell>
          <cell r="Q227" t="str">
            <v>Salary Costs</v>
          </cell>
        </row>
        <row r="228">
          <cell r="A228" t="str">
            <v>108627</v>
          </cell>
          <cell r="B228" t="str">
            <v>The US Charitable Trust</v>
          </cell>
          <cell r="C228" t="str">
            <v>1147089</v>
          </cell>
          <cell r="D228" t="str">
            <v>Summer Arts camp and Fete</v>
          </cell>
          <cell r="E228">
            <v>4000</v>
          </cell>
          <cell r="F228">
            <v>44348</v>
          </cell>
          <cell r="G228" t="str">
            <v>Brent</v>
          </cell>
          <cell r="H228" t="str">
            <v>NW10 3RN</v>
          </cell>
          <cell r="I228">
            <v>44711</v>
          </cell>
          <cell r="J228">
            <v>44397</v>
          </cell>
          <cell r="K228" t="str">
            <v>12</v>
          </cell>
          <cell r="L228" t="str">
            <v>http://www.urbansurvival.org</v>
          </cell>
          <cell r="M228" t="str">
            <v>School Holiday Activity Fund</v>
          </cell>
          <cell r="N228" t="str">
            <v>SHAF</v>
          </cell>
          <cell r="O228" t="str">
            <v>Youth Clubs &amp; Youth Activities</v>
          </cell>
          <cell r="P228" t="str">
            <v>11-19 (Secondary YP)</v>
          </cell>
          <cell r="Q228" t="str">
            <v>Direct Project Costs</v>
          </cell>
        </row>
        <row r="229">
          <cell r="A229" t="str">
            <v>108606</v>
          </cell>
          <cell r="B229" t="str">
            <v>Bloomsbury Football Foundation</v>
          </cell>
          <cell r="C229" t="str">
            <v>1178842</v>
          </cell>
          <cell r="D229" t="str">
            <v>Multi-Sport &amp; Multi-Activity Girls’ Holiday Camp</v>
          </cell>
          <cell r="E229">
            <v>3700</v>
          </cell>
          <cell r="F229">
            <v>44317</v>
          </cell>
          <cell r="G229" t="str">
            <v>Westminster
Camden</v>
          </cell>
          <cell r="H229" t="str">
            <v>NW1 1JD</v>
          </cell>
          <cell r="I229">
            <v>44405</v>
          </cell>
          <cell r="J229">
            <v>44347</v>
          </cell>
          <cell r="K229" t="str">
            <v>12</v>
          </cell>
          <cell r="L229" t="str">
            <v>http://bloomsburyfootball.com/</v>
          </cell>
          <cell r="M229" t="str">
            <v>School Holiday Activity Fund</v>
          </cell>
          <cell r="N229" t="str">
            <v>SHAF</v>
          </cell>
          <cell r="O229" t="str">
            <v>Sport</v>
          </cell>
          <cell r="P229" t="str">
            <v>5-19 (School Age CYP)</v>
          </cell>
          <cell r="Q229" t="str">
            <v>Direct Project Costs</v>
          </cell>
        </row>
        <row r="230">
          <cell r="A230" t="str">
            <v>108602</v>
          </cell>
          <cell r="B230" t="str">
            <v>Dalgarno Neighbourhood Trust</v>
          </cell>
          <cell r="C230" t="str">
            <v>1105119</v>
          </cell>
          <cell r="D230" t="str">
            <v>Dalgarno Youth Project Holiday Camps</v>
          </cell>
          <cell r="E230">
            <v>4000</v>
          </cell>
          <cell r="F230">
            <v>44317</v>
          </cell>
          <cell r="G230" t="str">
            <v>RBKC</v>
          </cell>
          <cell r="H230" t="str">
            <v>W10 5QB</v>
          </cell>
          <cell r="I230">
            <v>44351</v>
          </cell>
          <cell r="J230">
            <v>44347</v>
          </cell>
          <cell r="K230" t="str">
            <v>12</v>
          </cell>
          <cell r="L230" t="str">
            <v>http://www.dalgarnotrust.org.uk</v>
          </cell>
          <cell r="M230" t="str">
            <v>School Holiday Activity Fund</v>
          </cell>
          <cell r="N230" t="str">
            <v>SHAF</v>
          </cell>
          <cell r="O230" t="str">
            <v>Youth Clubs &amp; Youth Activities</v>
          </cell>
          <cell r="P230" t="str">
            <v>5-19 (School Age CYP)</v>
          </cell>
          <cell r="Q230" t="str">
            <v>Direct Project Costs</v>
          </cell>
        </row>
        <row r="231">
          <cell r="A231" t="str">
            <v>108607</v>
          </cell>
          <cell r="B231" t="str">
            <v>The Flying Seagull Project</v>
          </cell>
          <cell r="C231" t="str">
            <v>1152433</v>
          </cell>
          <cell r="D231" t="str">
            <v>Spring in Your Step</v>
          </cell>
          <cell r="E231">
            <v>3400</v>
          </cell>
          <cell r="F231">
            <v>44317</v>
          </cell>
          <cell r="G231" t="str">
            <v>Barnet
Westminster
Brent
Camden</v>
          </cell>
          <cell r="H231" t="str">
            <v>CM22 7JX</v>
          </cell>
          <cell r="I231">
            <v>44466</v>
          </cell>
          <cell r="J231">
            <v>44345</v>
          </cell>
          <cell r="K231" t="str">
            <v>12</v>
          </cell>
          <cell r="L231" t="str">
            <v>http://www.theflyingseagullproject.com</v>
          </cell>
          <cell r="M231" t="str">
            <v>School Holiday Activity Fund</v>
          </cell>
          <cell r="N231" t="str">
            <v>SHAF</v>
          </cell>
          <cell r="O231" t="str">
            <v>Children &amp; Families</v>
          </cell>
          <cell r="P231" t="str">
            <v>5-19 (School Age CYP)</v>
          </cell>
          <cell r="Q231" t="str">
            <v>Direct Project Costs</v>
          </cell>
        </row>
        <row r="232">
          <cell r="A232" t="str">
            <v>108609</v>
          </cell>
          <cell r="B232" t="str">
            <v>Gospel Oak Action Link Youth Club</v>
          </cell>
          <cell r="C232" t="str">
            <v>1172351</v>
          </cell>
          <cell r="D232" t="str">
            <v>The Dome Youth Club May half-term</v>
          </cell>
          <cell r="E232">
            <v>3800</v>
          </cell>
          <cell r="F232">
            <v>44317</v>
          </cell>
          <cell r="G232" t="str">
            <v>Camden</v>
          </cell>
          <cell r="H232" t="str">
            <v>NW5 4QE</v>
          </cell>
          <cell r="I232">
            <v>44425</v>
          </cell>
          <cell r="J232">
            <v>44348</v>
          </cell>
          <cell r="K232" t="str">
            <v>12</v>
          </cell>
          <cell r="L232" t="str">
            <v>https://goalyouthclub.net/about/</v>
          </cell>
          <cell r="M232" t="str">
            <v>School Holiday Activity Fund</v>
          </cell>
          <cell r="N232" t="str">
            <v>SHAF</v>
          </cell>
          <cell r="O232" t="str">
            <v>Youth Clubs &amp; Youth Activities</v>
          </cell>
          <cell r="P232" t="str">
            <v>5-19 (School Age CYP)</v>
          </cell>
          <cell r="Q232" t="str">
            <v>Direct Project Costs</v>
          </cell>
        </row>
        <row r="233">
          <cell r="A233" t="str">
            <v>108270</v>
          </cell>
          <cell r="B233" t="str">
            <v>Happy Days</v>
          </cell>
          <cell r="C233" t="str">
            <v>1010943</v>
          </cell>
          <cell r="D233" t="str">
            <v>Visiting theatre performances for children with special needs from Barnet</v>
          </cell>
          <cell r="E233">
            <v>3000</v>
          </cell>
          <cell r="F233">
            <v>44317</v>
          </cell>
          <cell r="G233" t="str">
            <v>Barnet</v>
          </cell>
          <cell r="H233" t="str">
            <v>SG5 1RP</v>
          </cell>
          <cell r="I233">
            <v>44638</v>
          </cell>
          <cell r="J233">
            <v>44287</v>
          </cell>
          <cell r="K233" t="str">
            <v>12</v>
          </cell>
          <cell r="L233" t="str">
            <v>www.happydayscharity.org</v>
          </cell>
          <cell r="M233" t="str">
            <v>Small Grant</v>
          </cell>
          <cell r="N233" t="str">
            <v>Small</v>
          </cell>
          <cell r="O233" t="str">
            <v>Special Needs &amp; Disabilities</v>
          </cell>
          <cell r="P233" t="str">
            <v>0-25 Years Old</v>
          </cell>
          <cell r="Q233" t="str">
            <v>Direct Project Costs</v>
          </cell>
        </row>
        <row r="234">
          <cell r="A234" t="str">
            <v>108534</v>
          </cell>
          <cell r="B234" t="str">
            <v>Highgate Harriers</v>
          </cell>
          <cell r="C234" t="str">
            <v>1190625</v>
          </cell>
          <cell r="D234" t="str">
            <v>Youth Officer &amp; Disability Officer Salaries</v>
          </cell>
          <cell r="E234">
            <v>5000</v>
          </cell>
          <cell r="F234">
            <v>44317</v>
          </cell>
          <cell r="G234" t="str">
            <v>Camden</v>
          </cell>
          <cell r="H234" t="str">
            <v>NW5 1QR</v>
          </cell>
          <cell r="I234">
            <v>44351</v>
          </cell>
          <cell r="J234">
            <v>44317</v>
          </cell>
          <cell r="K234" t="str">
            <v>12</v>
          </cell>
          <cell r="L234" t="str">
            <v>http://www.highgateharriers.org.uk</v>
          </cell>
          <cell r="M234" t="str">
            <v>Small Grant</v>
          </cell>
          <cell r="N234" t="str">
            <v>Small</v>
          </cell>
          <cell r="O234" t="str">
            <v>Sport</v>
          </cell>
          <cell r="P234" t="str">
            <v>0-25 Years Old</v>
          </cell>
          <cell r="Q234" t="str">
            <v>Salary Costs</v>
          </cell>
        </row>
        <row r="235">
          <cell r="A235" t="str">
            <v>108603</v>
          </cell>
          <cell r="B235" t="str">
            <v>London Basketball Association</v>
          </cell>
          <cell r="C235" t="str">
            <v>1164277</v>
          </cell>
          <cell r="D235" t="str">
            <v>LBA Holiday Basketball Activities</v>
          </cell>
          <cell r="E235">
            <v>4000</v>
          </cell>
          <cell r="F235">
            <v>44317</v>
          </cell>
          <cell r="G235" t="str">
            <v>Westminster
Brent
RBKC</v>
          </cell>
          <cell r="H235" t="str">
            <v>NW6 5HE</v>
          </cell>
          <cell r="I235">
            <v>44378</v>
          </cell>
          <cell r="J235">
            <v>44347</v>
          </cell>
          <cell r="K235" t="str">
            <v>12</v>
          </cell>
          <cell r="L235" t="str">
            <v>http://thelba.co.uk</v>
          </cell>
          <cell r="M235" t="str">
            <v>School Holiday Activity Fund</v>
          </cell>
          <cell r="N235" t="str">
            <v>SHAF</v>
          </cell>
          <cell r="O235" t="str">
            <v>Sport</v>
          </cell>
          <cell r="P235" t="str">
            <v>11-25 (Secondary+ YP)</v>
          </cell>
          <cell r="Q235" t="str">
            <v>Direct Project Costs</v>
          </cell>
        </row>
        <row r="236">
          <cell r="A236" t="str">
            <v>108605</v>
          </cell>
          <cell r="B236" t="str">
            <v>Masorti Judaism</v>
          </cell>
          <cell r="C236" t="str">
            <v>1117590</v>
          </cell>
          <cell r="D236" t="str">
            <v>Rebuilding young community: holiday day camps</v>
          </cell>
          <cell r="E236">
            <v>4000</v>
          </cell>
          <cell r="F236">
            <v>44317</v>
          </cell>
          <cell r="G236" t="str">
            <v>Barnet
Westminster</v>
          </cell>
          <cell r="H236" t="str">
            <v>N3 1XE</v>
          </cell>
          <cell r="I236">
            <v>44505</v>
          </cell>
          <cell r="J236">
            <v>44348</v>
          </cell>
          <cell r="K236" t="str">
            <v>12</v>
          </cell>
          <cell r="L236" t="str">
            <v>http://masorti.org.uk</v>
          </cell>
          <cell r="M236" t="str">
            <v>School Holiday Activity Fund</v>
          </cell>
          <cell r="N236" t="str">
            <v>SHAF</v>
          </cell>
          <cell r="O236" t="str">
            <v>Youth Clubs &amp; Youth Activities</v>
          </cell>
          <cell r="P236" t="str">
            <v>5-11 (Primary Children)</v>
          </cell>
          <cell r="Q236" t="str">
            <v>Direct Project Costs</v>
          </cell>
        </row>
        <row r="237">
          <cell r="A237" t="str">
            <v>108424</v>
          </cell>
          <cell r="B237" t="str">
            <v>Monster Cat Theatre CIO</v>
          </cell>
          <cell r="C237" t="str">
            <v>1177293</v>
          </cell>
          <cell r="D237" t="str">
            <v>Schools Bullying Awareness Workshops</v>
          </cell>
          <cell r="E237">
            <v>5000</v>
          </cell>
          <cell r="F237">
            <v>44317</v>
          </cell>
          <cell r="G237" t="str">
            <v>Ealing</v>
          </cell>
          <cell r="H237" t="str">
            <v>W5 5PD</v>
          </cell>
          <cell r="I237">
            <v>44586</v>
          </cell>
          <cell r="J237">
            <v>44378</v>
          </cell>
          <cell r="K237" t="str">
            <v>12</v>
          </cell>
          <cell r="L237" t="str">
            <v>http://www.monstercattheatre.com/charity.html</v>
          </cell>
          <cell r="M237" t="str">
            <v>Small Grant</v>
          </cell>
          <cell r="N237" t="str">
            <v>Small</v>
          </cell>
          <cell r="O237" t="str">
            <v>Youth Issues</v>
          </cell>
          <cell r="P237" t="str">
            <v>5-11 (Primary Children)</v>
          </cell>
          <cell r="Q237" t="str">
            <v>Direct Project Costs</v>
          </cell>
        </row>
        <row r="238">
          <cell r="A238" t="str">
            <v>108588</v>
          </cell>
          <cell r="B238" t="str">
            <v>Old Oak Primary School</v>
          </cell>
          <cell r="D238" t="str">
            <v>Old Oak's Arts Ventures</v>
          </cell>
          <cell r="E238">
            <v>4900</v>
          </cell>
          <cell r="F238">
            <v>44317</v>
          </cell>
          <cell r="G238" t="str">
            <v>H&amp;F</v>
          </cell>
          <cell r="H238" t="str">
            <v>W12 0AS</v>
          </cell>
          <cell r="I238">
            <v>44615</v>
          </cell>
          <cell r="J238">
            <v>44354</v>
          </cell>
          <cell r="K238" t="str">
            <v>12</v>
          </cell>
          <cell r="L238" t="str">
            <v>http://www.oldoakprimary.co.uk</v>
          </cell>
          <cell r="M238" t="str">
            <v>Arts in Schools Grant</v>
          </cell>
          <cell r="N238" t="str">
            <v>Cultural Capital</v>
          </cell>
          <cell r="O238" t="str">
            <v>Arts &amp; Science</v>
          </cell>
          <cell r="P238" t="str">
            <v>5-11 (Primary Children)</v>
          </cell>
          <cell r="Q238" t="str">
            <v>Direct Project Costs</v>
          </cell>
        </row>
        <row r="239">
          <cell r="A239" t="str">
            <v>108598</v>
          </cell>
          <cell r="B239" t="str">
            <v>Saracens Sport Foundation</v>
          </cell>
          <cell r="C239" t="str">
            <v>1079316</v>
          </cell>
          <cell r="D239" t="str">
            <v>Feeding Futures</v>
          </cell>
          <cell r="E239">
            <v>4000</v>
          </cell>
          <cell r="F239">
            <v>44317</v>
          </cell>
          <cell r="G239" t="str">
            <v>Barnet</v>
          </cell>
          <cell r="H239" t="str">
            <v>NW4 1RL</v>
          </cell>
          <cell r="I239">
            <v>44425</v>
          </cell>
          <cell r="J239">
            <v>44348</v>
          </cell>
          <cell r="K239" t="str">
            <v>12</v>
          </cell>
          <cell r="L239" t="str">
            <v>http://www.saracenssportfoundation.org</v>
          </cell>
          <cell r="M239" t="str">
            <v>School Holiday Activity Fund</v>
          </cell>
          <cell r="N239" t="str">
            <v>SHAF</v>
          </cell>
          <cell r="O239" t="str">
            <v>Sport</v>
          </cell>
          <cell r="P239" t="str">
            <v>5-19 (School Age CYP)</v>
          </cell>
          <cell r="Q239" t="str">
            <v>Direct Project Costs</v>
          </cell>
        </row>
        <row r="240">
          <cell r="A240" t="str">
            <v>108493</v>
          </cell>
          <cell r="B240" t="str">
            <v>Springboard Youth Academy</v>
          </cell>
          <cell r="C240" t="str">
            <v>1191062</v>
          </cell>
          <cell r="D240" t="str">
            <v>May half-term programme</v>
          </cell>
          <cell r="E240">
            <v>4000</v>
          </cell>
          <cell r="F240">
            <v>44317</v>
          </cell>
          <cell r="G240" t="str">
            <v>Harrow
Barnet
Westminster
Brent
Ealing</v>
          </cell>
          <cell r="H240" t="str">
            <v>WC1X 9LR</v>
          </cell>
          <cell r="I240">
            <v>44679</v>
          </cell>
          <cell r="J240">
            <v>44347</v>
          </cell>
          <cell r="K240" t="str">
            <v>12</v>
          </cell>
          <cell r="L240" t="str">
            <v>http://www.springboardyouth.com</v>
          </cell>
          <cell r="M240" t="str">
            <v>School Holiday Activity Fund</v>
          </cell>
          <cell r="N240" t="str">
            <v>SHAF</v>
          </cell>
          <cell r="O240" t="str">
            <v>Youth Clubs &amp; Youth Activities</v>
          </cell>
          <cell r="P240" t="str">
            <v>11-19 (Secondary YP)</v>
          </cell>
          <cell r="Q240" t="str">
            <v>Direct Project Costs</v>
          </cell>
        </row>
        <row r="241">
          <cell r="A241" t="str">
            <v>108554</v>
          </cell>
          <cell r="B241" t="str">
            <v xml:space="preserve">Axis Educational Trust </v>
          </cell>
          <cell r="C241" t="str">
            <v>1041474</v>
          </cell>
          <cell r="D241" t="str">
            <v>Active Minds</v>
          </cell>
          <cell r="E241">
            <v>4000</v>
          </cell>
          <cell r="F241">
            <v>44270</v>
          </cell>
          <cell r="G241" t="str">
            <v>Barnet</v>
          </cell>
          <cell r="H241" t="str">
            <v>N12 0EH</v>
          </cell>
          <cell r="I241">
            <v>44670</v>
          </cell>
          <cell r="J241">
            <v>44298</v>
          </cell>
          <cell r="K241" t="str">
            <v>12</v>
          </cell>
          <cell r="L241" t="str">
            <v>http://www.axiseducationaltrust.org</v>
          </cell>
          <cell r="M241" t="str">
            <v>COVID-19</v>
          </cell>
          <cell r="N241" t="str">
            <v>SHAF</v>
          </cell>
          <cell r="O241" t="str">
            <v>Education &amp; Learning</v>
          </cell>
          <cell r="P241" t="str">
            <v>5-19 (School Age CYP)</v>
          </cell>
          <cell r="Q241" t="str">
            <v>Direct Project Costs</v>
          </cell>
        </row>
        <row r="242">
          <cell r="A242" t="str">
            <v>108547</v>
          </cell>
          <cell r="B242" t="str">
            <v>Our Time</v>
          </cell>
          <cell r="C242" t="str">
            <v>1147087</v>
          </cell>
          <cell r="D242" t="str">
            <v>Breaking the silence - our lockdown story (Young people’s film/theatre project)</v>
          </cell>
          <cell r="E242">
            <v>3500</v>
          </cell>
          <cell r="F242">
            <v>44270</v>
          </cell>
          <cell r="G242" t="str">
            <v>Brent</v>
          </cell>
          <cell r="H242" t="str">
            <v>N2 9DT</v>
          </cell>
          <cell r="I242">
            <v>44712</v>
          </cell>
          <cell r="J242">
            <v>44292</v>
          </cell>
          <cell r="K242" t="str">
            <v>12</v>
          </cell>
          <cell r="L242" t="str">
            <v>http://ourtime.org.uk/</v>
          </cell>
          <cell r="M242" t="str">
            <v>COVID-19</v>
          </cell>
          <cell r="N242" t="str">
            <v>SHAF</v>
          </cell>
          <cell r="O242" t="str">
            <v>Arts &amp; Science</v>
          </cell>
          <cell r="P242" t="str">
            <v>0-25 Years Old</v>
          </cell>
          <cell r="Q242" t="str">
            <v>Direct Project Costs</v>
          </cell>
        </row>
        <row r="243">
          <cell r="A243" t="str">
            <v>108550</v>
          </cell>
          <cell r="B243" t="str">
            <v>Urban Partnership Group</v>
          </cell>
          <cell r="C243" t="str">
            <v>1092258</v>
          </cell>
          <cell r="D243" t="str">
            <v>Masbro Youth Club</v>
          </cell>
          <cell r="E243">
            <v>3900</v>
          </cell>
          <cell r="F243">
            <v>44270</v>
          </cell>
          <cell r="G243" t="str">
            <v>Ealing
RBKC
H&amp;F</v>
          </cell>
          <cell r="H243" t="str">
            <v>W14 0LR</v>
          </cell>
          <cell r="I243">
            <v>44425</v>
          </cell>
          <cell r="J243">
            <v>44292</v>
          </cell>
          <cell r="K243" t="str">
            <v>12</v>
          </cell>
          <cell r="L243" t="str">
            <v>http://www.upg.org.uk</v>
          </cell>
          <cell r="M243" t="str">
            <v>COVID-19</v>
          </cell>
          <cell r="N243" t="str">
            <v>SHAF</v>
          </cell>
          <cell r="O243" t="str">
            <v>Youth Clubs &amp; Youth Activities</v>
          </cell>
          <cell r="P243" t="str">
            <v>5-19 (School Age CYP)</v>
          </cell>
          <cell r="Q243" t="str">
            <v>Direct Project Costs</v>
          </cell>
        </row>
        <row r="244">
          <cell r="A244" t="str">
            <v>108407</v>
          </cell>
          <cell r="B244" t="str">
            <v>Adventure Play Hub</v>
          </cell>
          <cell r="C244" t="str">
            <v>1141000</v>
          </cell>
          <cell r="D244" t="str">
            <v>Adventure Playhub Core Programme</v>
          </cell>
          <cell r="E244">
            <v>75000</v>
          </cell>
          <cell r="F244">
            <v>44265</v>
          </cell>
          <cell r="G244" t="str">
            <v>Westminster
RBKC
Camden</v>
          </cell>
          <cell r="H244" t="str">
            <v>NW8 6LP</v>
          </cell>
          <cell r="I244">
            <v>44665</v>
          </cell>
          <cell r="J244">
            <v>44287</v>
          </cell>
          <cell r="K244" t="str">
            <v>36</v>
          </cell>
          <cell r="L244" t="str">
            <v>http://www.adventureplayhub.org</v>
          </cell>
          <cell r="M244" t="str">
            <v>Main Grant</v>
          </cell>
          <cell r="N244" t="str">
            <v>Main</v>
          </cell>
          <cell r="O244" t="str">
            <v>Children &amp; Families</v>
          </cell>
          <cell r="P244" t="str">
            <v>5-11 (Primary Children)</v>
          </cell>
          <cell r="Q244" t="str">
            <v>Core Costs</v>
          </cell>
        </row>
        <row r="245">
          <cell r="A245" t="str">
            <v>108452</v>
          </cell>
          <cell r="B245" t="str">
            <v>The Archer Academy</v>
          </cell>
          <cell r="D245" t="str">
            <v>Enrichment Programme</v>
          </cell>
          <cell r="E245">
            <v>78900</v>
          </cell>
          <cell r="F245">
            <v>44265</v>
          </cell>
          <cell r="G245" t="str">
            <v>Barnet</v>
          </cell>
          <cell r="H245" t="str">
            <v>N2 8GA</v>
          </cell>
          <cell r="I245">
            <v>44491</v>
          </cell>
          <cell r="J245">
            <v>44501</v>
          </cell>
          <cell r="K245" t="str">
            <v>36</v>
          </cell>
          <cell r="L245" t="str">
            <v>http://www.thearcheracademy.org.uk/</v>
          </cell>
          <cell r="M245" t="str">
            <v>Main Grant</v>
          </cell>
          <cell r="N245" t="str">
            <v>Main</v>
          </cell>
          <cell r="O245" t="str">
            <v>Education &amp; Learning</v>
          </cell>
          <cell r="P245" t="str">
            <v>11-19 (Secondary YP)</v>
          </cell>
          <cell r="Q245" t="str">
            <v>Direct Project Costs</v>
          </cell>
        </row>
        <row r="246">
          <cell r="A246" t="str">
            <v>108450</v>
          </cell>
          <cell r="B246" t="str">
            <v>Camden Music Service</v>
          </cell>
          <cell r="D246" t="str">
            <v>Camden Music Bursaries</v>
          </cell>
          <cell r="E246">
            <v>50800</v>
          </cell>
          <cell r="F246">
            <v>44265</v>
          </cell>
          <cell r="G246" t="str">
            <v>Camden</v>
          </cell>
          <cell r="H246" t="str">
            <v>NW1 1BD</v>
          </cell>
          <cell r="I246">
            <v>44727</v>
          </cell>
          <cell r="J246">
            <v>44319</v>
          </cell>
          <cell r="K246" t="str">
            <v>60</v>
          </cell>
          <cell r="L246" t="str">
            <v>www.camden.gov.uk/musicservice</v>
          </cell>
          <cell r="M246" t="str">
            <v>Main Grant</v>
          </cell>
          <cell r="N246" t="str">
            <v>Main</v>
          </cell>
          <cell r="O246" t="str">
            <v>Arts &amp; Science</v>
          </cell>
          <cell r="P246" t="str">
            <v>5-19 (School Age CYP)</v>
          </cell>
          <cell r="Q246" t="str">
            <v>Bursaries</v>
          </cell>
        </row>
        <row r="247">
          <cell r="A247" t="str">
            <v>108221</v>
          </cell>
          <cell r="B247" t="str">
            <v>Caraf Centre</v>
          </cell>
          <cell r="C247" t="str">
            <v>802760</v>
          </cell>
          <cell r="D247" t="str">
            <v>Centre Manager Salary</v>
          </cell>
          <cell r="E247">
            <v>36000</v>
          </cell>
          <cell r="F247">
            <v>44265</v>
          </cell>
          <cell r="G247" t="str">
            <v>Camden</v>
          </cell>
          <cell r="H247" t="str">
            <v>NW5 4EZ</v>
          </cell>
          <cell r="I247">
            <v>44707</v>
          </cell>
          <cell r="J247">
            <v>44287</v>
          </cell>
          <cell r="K247" t="str">
            <v>36</v>
          </cell>
          <cell r="L247" t="str">
            <v>http://www.thecarafcentre.org.uk/</v>
          </cell>
          <cell r="M247" t="str">
            <v>Main Grant</v>
          </cell>
          <cell r="N247" t="str">
            <v>Main</v>
          </cell>
          <cell r="O247" t="str">
            <v>Education &amp; Learning</v>
          </cell>
          <cell r="P247" t="str">
            <v>0-25 Years Old</v>
          </cell>
          <cell r="Q247" t="str">
            <v>Salary Costs</v>
          </cell>
        </row>
        <row r="248">
          <cell r="A248" t="str">
            <v>108299</v>
          </cell>
          <cell r="B248" t="str">
            <v>Central London Youth Development Trust</v>
          </cell>
          <cell r="C248" t="str">
            <v>1103633</v>
          </cell>
          <cell r="D248" t="str">
            <v>Project Director's Salary</v>
          </cell>
          <cell r="E248">
            <v>58500</v>
          </cell>
          <cell r="F248">
            <v>44265</v>
          </cell>
          <cell r="G248" t="str">
            <v>Westminster
Brent
RBKC
Camden</v>
          </cell>
          <cell r="H248" t="str">
            <v>NW8 8PT</v>
          </cell>
          <cell r="I248">
            <v>44665</v>
          </cell>
          <cell r="J248">
            <v>44287</v>
          </cell>
          <cell r="K248" t="str">
            <v>36</v>
          </cell>
          <cell r="L248" t="str">
            <v>http://www.clyd.co.uk</v>
          </cell>
          <cell r="M248" t="str">
            <v>Main Grant</v>
          </cell>
          <cell r="N248" t="str">
            <v>Main</v>
          </cell>
          <cell r="O248" t="str">
            <v>Youth Clubs &amp; Youth Activities</v>
          </cell>
          <cell r="P248" t="str">
            <v>5-19 (School Age CYP)</v>
          </cell>
          <cell r="Q248" t="str">
            <v>Salary Costs</v>
          </cell>
        </row>
        <row r="249">
          <cell r="A249" t="str">
            <v>108458</v>
          </cell>
          <cell r="B249" t="str">
            <v>Doorstep Library Network</v>
          </cell>
          <cell r="C249" t="str">
            <v>1158197</v>
          </cell>
          <cell r="D249" t="str">
            <v>Core Costs</v>
          </cell>
          <cell r="E249">
            <v>75000</v>
          </cell>
          <cell r="F249">
            <v>44265</v>
          </cell>
          <cell r="G249" t="str">
            <v>Westminster
Camden
H&amp;F</v>
          </cell>
          <cell r="H249" t="str">
            <v>SW1W 0HD</v>
          </cell>
          <cell r="I249">
            <v>44665</v>
          </cell>
          <cell r="J249">
            <v>44291</v>
          </cell>
          <cell r="K249" t="str">
            <v>36</v>
          </cell>
          <cell r="L249" t="str">
            <v>http://www.doorsteplibrary.org.uk</v>
          </cell>
          <cell r="M249" t="str">
            <v>Main Grant</v>
          </cell>
          <cell r="N249" t="str">
            <v>Main</v>
          </cell>
          <cell r="O249" t="str">
            <v>Education &amp; Learning</v>
          </cell>
          <cell r="P249" t="str">
            <v>5-11 (Primary Children)</v>
          </cell>
          <cell r="Q249" t="str">
            <v>Direct Project Costs</v>
          </cell>
        </row>
        <row r="250">
          <cell r="A250" t="str">
            <v>108464</v>
          </cell>
          <cell r="B250" t="str">
            <v>Earls Court Youth Club</v>
          </cell>
          <cell r="C250" t="str">
            <v>273199</v>
          </cell>
          <cell r="D250" t="str">
            <v>Centre Manager Salary</v>
          </cell>
          <cell r="E250">
            <v>120000</v>
          </cell>
          <cell r="F250">
            <v>44265</v>
          </cell>
          <cell r="G250" t="str">
            <v>RBKC
H&amp;F</v>
          </cell>
          <cell r="H250" t="str">
            <v>SW10 9AF</v>
          </cell>
          <cell r="I250">
            <v>44665</v>
          </cell>
          <cell r="J250">
            <v>44287</v>
          </cell>
          <cell r="K250" t="str">
            <v>36</v>
          </cell>
          <cell r="L250" t="str">
            <v>www.ecyc.org.uk</v>
          </cell>
          <cell r="M250" t="str">
            <v>Main Grant</v>
          </cell>
          <cell r="N250" t="str">
            <v>Main</v>
          </cell>
          <cell r="O250" t="str">
            <v>Youth Clubs &amp; Youth Activities</v>
          </cell>
          <cell r="P250" t="str">
            <v>0-25 Years Old</v>
          </cell>
          <cell r="Q250" t="str">
            <v>Core Costs</v>
          </cell>
        </row>
        <row r="251">
          <cell r="A251" t="str">
            <v>108486</v>
          </cell>
          <cell r="B251" t="str">
            <v>Ethical Property Foundation</v>
          </cell>
          <cell r="C251" t="str">
            <v>1101812</v>
          </cell>
          <cell r="D251" t="str">
            <v>Practical Property Training for Youth Organisations</v>
          </cell>
          <cell r="E251">
            <v>10000</v>
          </cell>
          <cell r="F251">
            <v>44265</v>
          </cell>
          <cell r="G251" t="str">
            <v>Discretionary</v>
          </cell>
          <cell r="H251" t="str">
            <v>EC1M 6EJ</v>
          </cell>
          <cell r="I251">
            <v>44706</v>
          </cell>
          <cell r="J251">
            <v>44287</v>
          </cell>
          <cell r="K251" t="str">
            <v>12</v>
          </cell>
          <cell r="L251" t="str">
            <v>http://propertyhelp.org</v>
          </cell>
          <cell r="M251" t="str">
            <v>Main Grant</v>
          </cell>
          <cell r="N251" t="str">
            <v>Capacity Building</v>
          </cell>
          <cell r="O251" t="str">
            <v>Capacity Building</v>
          </cell>
          <cell r="P251" t="str">
            <v>0-25 Years Old</v>
          </cell>
          <cell r="Q251" t="str">
            <v>Direct Project Costs</v>
          </cell>
        </row>
        <row r="252">
          <cell r="A252" t="str">
            <v>108434</v>
          </cell>
          <cell r="B252" t="str">
            <v>First Story</v>
          </cell>
          <cell r="C252" t="str">
            <v>1122939</v>
          </cell>
          <cell r="D252" t="str">
            <v>Young Writers Programme</v>
          </cell>
          <cell r="E252">
            <v>105000</v>
          </cell>
          <cell r="F252">
            <v>44265</v>
          </cell>
          <cell r="G252" t="str">
            <v>Brent
RBKC
H&amp;F</v>
          </cell>
          <cell r="H252" t="str">
            <v>SE1 8QW</v>
          </cell>
          <cell r="I252">
            <v>44469</v>
          </cell>
          <cell r="J252">
            <v>44445</v>
          </cell>
          <cell r="K252" t="str">
            <v>36</v>
          </cell>
          <cell r="L252" t="str">
            <v>http://www.firststory.org.uk</v>
          </cell>
          <cell r="M252" t="str">
            <v>Main Grant</v>
          </cell>
          <cell r="N252" t="str">
            <v>Main</v>
          </cell>
          <cell r="O252" t="str">
            <v>Education &amp; Learning</v>
          </cell>
          <cell r="P252" t="str">
            <v>11-19 (Secondary YP)</v>
          </cell>
          <cell r="Q252" t="str">
            <v>Direct Project Costs</v>
          </cell>
        </row>
      </sheetData>
      <sheetData sheetId="1">
        <row r="2">
          <cell r="B2" t="str">
            <v>360G-JLC-</v>
          </cell>
        </row>
        <row r="3">
          <cell r="B3" t="str">
            <v>GBP</v>
          </cell>
        </row>
        <row r="4">
          <cell r="B4" t="str">
            <v>360G-JLC-ORG:</v>
          </cell>
        </row>
        <row r="5">
          <cell r="B5" t="str">
            <v>GB-CHC-237725</v>
          </cell>
        </row>
        <row r="6">
          <cell r="B6" t="str">
            <v>John Lyon's Charity</v>
          </cell>
        </row>
        <row r="8">
          <cell r="B8" t="str">
            <v>http://jlc.london/</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67D77-2324-48DF-9115-DB56EDA1FF15}">
  <dimension ref="A1:AA244"/>
  <sheetViews>
    <sheetView tabSelected="1" zoomScale="85" zoomScaleNormal="85" workbookViewId="0">
      <selection activeCell="G209" sqref="G209"/>
    </sheetView>
  </sheetViews>
  <sheetFormatPr defaultRowHeight="15" x14ac:dyDescent="0.25"/>
  <cols>
    <col min="1" max="1" width="52.42578125" style="17" bestFit="1" customWidth="1"/>
    <col min="2" max="2" width="87" style="17" bestFit="1" customWidth="1"/>
    <col min="3" max="3" width="51.7109375" style="17" bestFit="1" customWidth="1"/>
    <col min="4" max="4" width="9.140625" style="17"/>
    <col min="5" max="5" width="16.7109375" style="22" bestFit="1" customWidth="1"/>
    <col min="6" max="6" width="30.42578125" style="23" customWidth="1"/>
    <col min="7" max="7" width="10.7109375" style="23" customWidth="1"/>
    <col min="8" max="8" width="15.28515625" style="17" customWidth="1"/>
    <col min="9" max="9" width="42.7109375" style="17" bestFit="1" customWidth="1"/>
    <col min="10" max="10" width="73.85546875" style="17" bestFit="1" customWidth="1"/>
    <col min="11" max="11" width="19.28515625" style="24" customWidth="1"/>
    <col min="12" max="12" width="20.5703125" style="24" customWidth="1"/>
    <col min="13" max="13" width="24.42578125" style="17" customWidth="1"/>
    <col min="14" max="14" width="93" style="17" bestFit="1" customWidth="1"/>
    <col min="15" max="15" width="77.7109375" style="17" bestFit="1" customWidth="1"/>
    <col min="16" max="16" width="15.5703125" style="17" bestFit="1" customWidth="1"/>
    <col min="17" max="17" width="19.42578125" style="17" bestFit="1" customWidth="1"/>
    <col min="18" max="18" width="20.7109375" style="17" bestFit="1" customWidth="1"/>
    <col min="19" max="19" width="26.5703125" style="25" bestFit="1" customWidth="1"/>
    <col min="20" max="20" width="179" style="25" bestFit="1" customWidth="1"/>
    <col min="21" max="21" width="18.42578125" style="25" bestFit="1" customWidth="1"/>
    <col min="22" max="22" width="28.28515625" style="25" bestFit="1" customWidth="1"/>
    <col min="23" max="23" width="31.28515625" style="25" customWidth="1"/>
    <col min="24" max="24" width="30.42578125" style="25" bestFit="1" customWidth="1"/>
    <col min="25" max="25" width="25.7109375" style="25" customWidth="1"/>
    <col min="26" max="26" width="24.5703125" style="26" bestFit="1" customWidth="1"/>
    <col min="27" max="27" width="29.7109375" style="17" bestFit="1" customWidth="1"/>
    <col min="28" max="16384" width="9.140625" style="17"/>
  </cols>
  <sheetData>
    <row r="1" spans="1:27" s="10" customFormat="1" ht="45" x14ac:dyDescent="0.25">
      <c r="A1" s="1" t="s">
        <v>0</v>
      </c>
      <c r="B1" s="1" t="s">
        <v>1</v>
      </c>
      <c r="C1" s="1" t="s">
        <v>2</v>
      </c>
      <c r="D1" s="1" t="s">
        <v>3</v>
      </c>
      <c r="E1" s="2" t="s">
        <v>4</v>
      </c>
      <c r="F1" s="3" t="s">
        <v>5</v>
      </c>
      <c r="G1" s="4" t="s">
        <v>6</v>
      </c>
      <c r="H1" s="5" t="s">
        <v>7</v>
      </c>
      <c r="I1" s="1" t="s">
        <v>8</v>
      </c>
      <c r="J1" s="1" t="s">
        <v>9</v>
      </c>
      <c r="K1" s="6" t="s">
        <v>10</v>
      </c>
      <c r="L1" s="6" t="s">
        <v>11</v>
      </c>
      <c r="M1" s="7" t="s">
        <v>12</v>
      </c>
      <c r="N1" s="7" t="s">
        <v>13</v>
      </c>
      <c r="O1" s="7" t="s">
        <v>14</v>
      </c>
      <c r="P1" s="1" t="s">
        <v>15</v>
      </c>
      <c r="Q1" s="1" t="s">
        <v>16</v>
      </c>
      <c r="R1" s="1" t="s">
        <v>17</v>
      </c>
      <c r="S1" s="8" t="s">
        <v>18</v>
      </c>
      <c r="T1" s="8" t="s">
        <v>19</v>
      </c>
      <c r="U1" s="8" t="s">
        <v>20</v>
      </c>
      <c r="V1" s="8" t="s">
        <v>21</v>
      </c>
      <c r="W1" s="8" t="s">
        <v>22</v>
      </c>
      <c r="X1" s="8" t="s">
        <v>23</v>
      </c>
      <c r="Y1" s="8" t="s">
        <v>24</v>
      </c>
      <c r="Z1" s="9" t="s">
        <v>25</v>
      </c>
      <c r="AA1" s="7" t="s">
        <v>26</v>
      </c>
    </row>
    <row r="2" spans="1:27" x14ac:dyDescent="0.25">
      <c r="A2" s="11" t="str">
        <f>IF('[1]#export'!A2="","",CONCATENATE('[1]#fixed_data'!$B$2&amp;'[1]#export'!A2))</f>
        <v>360G-JLC-108961</v>
      </c>
      <c r="B2" s="11" t="str">
        <f>IF('[1]#export'!A2="","",CONCATENATE('[1]#export'!N2&amp;" grant to "&amp;'[1]#export'!B2))</f>
        <v>Recovery grant to Art Against Knives</v>
      </c>
      <c r="C2" s="11" t="str">
        <f>IF('[1]#export'!A2="","",'[1]#export'!D2)</f>
        <v>Core Costs</v>
      </c>
      <c r="D2" s="11" t="str">
        <f>IF('[1]#export'!A2="","",'[1]#fixed_data'!$B$3)</f>
        <v>GBP</v>
      </c>
      <c r="E2" s="12">
        <f>IF('[1]#export'!A2="","",'[1]#export'!E2)</f>
        <v>150000</v>
      </c>
      <c r="F2" s="13" t="str">
        <f>IF('[1]#export'!A2="","",TEXT('[1]#export'!F2,"yyyy-mm-dd"))</f>
        <v>2022-03-10</v>
      </c>
      <c r="G2" s="13" t="str">
        <f>IF('[1]#export'!A2="","",IF('[1]#export'!J2="","",TEXT('[1]#export'!J2,"yyyy-mm-dd")))</f>
        <v>2022-03-01</v>
      </c>
      <c r="H2" s="11" t="str">
        <f>IF('[1]#export'!A2="","",'[1]#export'!K2)</f>
        <v>36</v>
      </c>
      <c r="I2" s="11" t="str">
        <f>IF('[1]#export'!A2="","",IF(LEFT('[1]#export'!C2,3)="GB-",'[1]#export'!C2,IF(AND(K2="",L2=""),'[1]#fixed_data'!$B$4&amp;SUBSTITUTE(J2," ","-"),IF(K2="","GB-COH-"&amp;L2,IF(LEFT(K2,2)="SC","GB-SC-"&amp;K2,IF(AND(LEFT(K2,1)="1",LEN(K2)=6),"GB-NIC-"&amp;K2,"GB-CHC-"&amp;K2))))))</f>
        <v>GB-CHC-1140866</v>
      </c>
      <c r="J2" s="11" t="str">
        <f>IF('[1]#export'!A2="","",'[1]#export'!B2)</f>
        <v>Art Against Knives</v>
      </c>
      <c r="K2" s="14" t="str">
        <f>IF('[1]#export'!A2="","",IF(ISBLANK('[1]#export'!C2),"",IF(LEFT('[1]#export'!C2,3)="GB-","",'[1]#export'!C2)))</f>
        <v>1140866</v>
      </c>
      <c r="L2" s="14"/>
      <c r="M2" s="11" t="str">
        <f>IF('[1]#export'!A2="","",IF('[1]#export'!H2="","",'[1]#export'!H2))</f>
        <v>WC1E 7EB</v>
      </c>
      <c r="N2" s="11" t="str">
        <f>IF('[1]#export'!A2="","",IF('[1]#export'!L2="","",IF(LEFT('[1]#export'!L2,4)="http",'[1]#export'!L2,"http://"&amp;TRIM('[1]#export'!L2))))</f>
        <v>http://www.artagainstknives.com</v>
      </c>
      <c r="O2" s="11" t="str">
        <f>IF('[1]#export'!A2="","",IF('[1]#export'!G2="","",IF(LEFT('[1]#export'!G2,13)="Discretionary","Multiple Boroughs",SUBSTITUTE('[1]#export'!G2,CHAR(10),", "))))</f>
        <v>Barnet</v>
      </c>
      <c r="P2" s="11" t="str">
        <f>IF('[1]#export'!A2="","",'[1]#fixed_data'!$B$5)</f>
        <v>GB-CHC-237725</v>
      </c>
      <c r="Q2" s="11" t="str">
        <f>IF('[1]#export'!A2="","",'[1]#fixed_data'!$B$6)</f>
        <v>John Lyon's Charity</v>
      </c>
      <c r="R2" s="11" t="str">
        <f>IF('[1]#export'!A2="","",IF('[1]#export'!N2="","",'[1]#export'!N2))</f>
        <v>Recovery</v>
      </c>
      <c r="S2" s="15" t="str">
        <f>IF('[1]#export'!A2="","",IF('[1]#export'!M2="","",'[1]#export'!M2))</f>
        <v>Main Grant</v>
      </c>
      <c r="T2" s="15" t="str">
        <f>IF('[1]#export'!A2="","",IF(AND(VALUE('[1]#export'!K2)&gt;12,OR('[1]#export'!M2="Bursary",'[1]#export'!M2="Main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 s="15" t="str">
        <f>IF('[1]#export'!A2="","",IF('[1]#export'!Q2="","",'[1]#export'!Q2))</f>
        <v>Core Costs</v>
      </c>
      <c r="V2" s="15" t="str">
        <f>IF('[1]#export'!A2="","",IF('[1]#export'!O2="","",'[1]#export'!O2))</f>
        <v>Youth Issues</v>
      </c>
      <c r="W2" s="15" t="str">
        <f>IF('[1]#export'!O2="","",'[1]#export'!$O$1)</f>
        <v>Programme Area</v>
      </c>
      <c r="X2" s="15" t="str">
        <f>IF('[1]#export'!A2="","",IF('[1]#export'!P2="","",'[1]#export'!P2))</f>
        <v>11-25 (Secondary+ YP)</v>
      </c>
      <c r="Y2" s="15" t="str">
        <f>IF('[1]#export'!P2="","",'[1]#export'!$P$1)</f>
        <v>Age Group</v>
      </c>
      <c r="Z2" s="16">
        <f>IF('[1]#export'!A2="","",'[1]#export'!I2)</f>
        <v>44676</v>
      </c>
      <c r="AA2" s="11" t="str">
        <f>IF('[1]#export'!A2="","",'[1]#fixed_data'!$B$8)</f>
        <v>http://jlc.london/</v>
      </c>
    </row>
    <row r="3" spans="1:27" x14ac:dyDescent="0.25">
      <c r="A3" s="11" t="str">
        <f>IF('[1]#export'!A3="","",CONCATENATE('[1]#fixed_data'!$B$2&amp;'[1]#export'!A3))</f>
        <v>360G-JLC-108937</v>
      </c>
      <c r="B3" s="11" t="str">
        <f>IF('[1]#export'!A3="","",CONCATENATE('[1]#export'!N3&amp;" grant to "&amp;'[1]#export'!B3))</f>
        <v>Recovery grant to Beauchamp Lodge Settlement</v>
      </c>
      <c r="C3" s="11" t="str">
        <f>IF('[1]#export'!A3="","",'[1]#export'!D3)</f>
        <v>Interior refurbishment of Floating Classroom</v>
      </c>
      <c r="D3" s="11" t="str">
        <f>IF('[1]#export'!A3="","",'[1]#fixed_data'!$B$3)</f>
        <v>GBP</v>
      </c>
      <c r="E3" s="12">
        <f>IF('[1]#export'!A3="","",'[1]#export'!E3)</f>
        <v>21500</v>
      </c>
      <c r="F3" s="13" t="str">
        <f>IF('[1]#export'!A3="","",TEXT('[1]#export'!F3,"yyyy-mm-dd"))</f>
        <v>2022-03-10</v>
      </c>
      <c r="G3" s="13" t="str">
        <f>IF('[1]#export'!A3="","",IF('[1]#export'!J3="","",TEXT('[1]#export'!J3,"yyyy-mm-dd")))</f>
        <v>2022-01-17</v>
      </c>
      <c r="H3" s="11" t="str">
        <f>IF('[1]#export'!A3="","",'[1]#export'!K3)</f>
        <v>12</v>
      </c>
      <c r="I3" s="11" t="str">
        <f>IF('[1]#export'!A3="","",IF(LEFT('[1]#export'!C3,3)="GB-",'[1]#export'!C3,IF(AND(K3="",L3=""),'[1]#fixed_data'!$B$4&amp;SUBSTITUTE(J3," ","-"),IF(K3="","GB-COH-"&amp;L3,IF(LEFT(K3,2)="SC","GB-SC-"&amp;K3,IF(AND(LEFT(K3,1)="1",LEN(K3)=6),"GB-NIC-"&amp;K3,"GB-CHC-"&amp;K3))))))</f>
        <v>GB-CHC-1105466</v>
      </c>
      <c r="J3" s="11" t="str">
        <f>IF('[1]#export'!A3="","",'[1]#export'!B3)</f>
        <v>Beauchamp Lodge Settlement</v>
      </c>
      <c r="K3" s="14" t="str">
        <f>IF('[1]#export'!A3="","",IF(ISBLANK('[1]#export'!C3),"",IF(LEFT('[1]#export'!C3,3)="GB-","",'[1]#export'!C3)))</f>
        <v>1105466</v>
      </c>
      <c r="L3" s="14"/>
      <c r="M3" s="11" t="str">
        <f>IF('[1]#export'!A3="","",IF('[1]#export'!H3="","",'[1]#export'!H3))</f>
        <v>W2 1NR</v>
      </c>
      <c r="N3" s="11" t="str">
        <f>IF('[1]#export'!A3="","",IF('[1]#export'!L3="","",IF(LEFT('[1]#export'!L3,4)="http",'[1]#export'!L3,"http://"&amp;TRIM('[1]#export'!L3))))</f>
        <v>http://www.thefloatingclassroom.co.uk</v>
      </c>
      <c r="O3" s="11" t="str">
        <f>IF('[1]#export'!A3="","",IF('[1]#export'!G3="","",IF(LEFT('[1]#export'!G3,13)="Discretionary","Multiple Boroughs",SUBSTITUTE('[1]#export'!G3,CHAR(10),", "))))</f>
        <v>Westminster, RBKC, Camden</v>
      </c>
      <c r="P3" s="11" t="str">
        <f>IF('[1]#export'!A3="","",'[1]#fixed_data'!$B$5)</f>
        <v>GB-CHC-237725</v>
      </c>
      <c r="Q3" s="11" t="str">
        <f>IF('[1]#export'!A3="","",'[1]#fixed_data'!$B$6)</f>
        <v>John Lyon's Charity</v>
      </c>
      <c r="R3" s="11" t="str">
        <f>IF('[1]#export'!A3="","",IF('[1]#export'!N3="","",'[1]#export'!N3))</f>
        <v>Recovery</v>
      </c>
      <c r="S3" s="15" t="str">
        <f>IF('[1]#export'!A3="","",IF('[1]#export'!M3="","",'[1]#export'!M3))</f>
        <v>Main Grant</v>
      </c>
      <c r="T3" s="15" t="str">
        <f>IF('[1]#export'!A3="","",IF(AND(VALUE('[1]#export'!K3)&gt;12,OR('[1]#export'!M3="Bursary",'[1]#export'!M3="Main Grant")),"Multiple year grants are approved in principle for the full term as outlined but are subject to satisfactory reporting and annual authority from the Charity's Trustee to release each tranche.",""))</f>
        <v/>
      </c>
      <c r="U3" s="15" t="str">
        <f>IF('[1]#export'!A3="","",IF('[1]#export'!Q3="","",'[1]#export'!Q3))</f>
        <v>Capital</v>
      </c>
      <c r="V3" s="15" t="str">
        <f>IF('[1]#export'!A3="","",IF('[1]#export'!O3="","",'[1]#export'!O3))</f>
        <v>Education &amp; Learning</v>
      </c>
      <c r="W3" s="15" t="str">
        <f>IF('[1]#export'!O3="","",'[1]#export'!$O$1)</f>
        <v>Programme Area</v>
      </c>
      <c r="X3" s="15" t="str">
        <f>IF('[1]#export'!A3="","",IF('[1]#export'!P3="","",'[1]#export'!P3))</f>
        <v>0-25 Years Old</v>
      </c>
      <c r="Y3" s="15" t="str">
        <f>IF('[1]#export'!P3="","",'[1]#export'!$P$1)</f>
        <v>Age Group</v>
      </c>
      <c r="Z3" s="16">
        <f>IF('[1]#export'!A3="","",'[1]#export'!I3)</f>
        <v>44665</v>
      </c>
      <c r="AA3" s="11" t="str">
        <f>IF('[1]#export'!A3="","",'[1]#fixed_data'!$B$8)</f>
        <v>http://jlc.london/</v>
      </c>
    </row>
    <row r="4" spans="1:27" x14ac:dyDescent="0.25">
      <c r="A4" s="11" t="str">
        <f>IF('[1]#export'!A4="","",CONCATENATE('[1]#fixed_data'!$B$2&amp;'[1]#export'!A4))</f>
        <v>360G-JLC-108594</v>
      </c>
      <c r="B4" s="11" t="str">
        <f>IF('[1]#export'!A4="","",CONCATENATE('[1]#export'!N4&amp;" grant to "&amp;'[1]#export'!B4))</f>
        <v>Main grant to Key4Life</v>
      </c>
      <c r="C4" s="11" t="str">
        <f>IF('[1]#export'!A4="","",'[1]#export'!D4)</f>
        <v>White City Pilot Project</v>
      </c>
      <c r="D4" s="11" t="str">
        <f>IF('[1]#export'!A4="","",'[1]#fixed_data'!$B$3)</f>
        <v>GBP</v>
      </c>
      <c r="E4" s="12">
        <f>IF('[1]#export'!A4="","",'[1]#export'!E4)</f>
        <v>40000</v>
      </c>
      <c r="F4" s="13" t="str">
        <f>IF('[1]#export'!A4="","",TEXT('[1]#export'!F4,"yyyy-mm-dd"))</f>
        <v>2022-03-10</v>
      </c>
      <c r="G4" s="13" t="str">
        <f>IF('[1]#export'!A4="","",IF('[1]#export'!J4="","",TEXT('[1]#export'!J4,"yyyy-mm-dd")))</f>
        <v>2022-03-31</v>
      </c>
      <c r="H4" s="11" t="str">
        <f>IF('[1]#export'!A4="","",'[1]#export'!K4)</f>
        <v>12</v>
      </c>
      <c r="I4" s="17" t="str">
        <f>IF('[1]#export'!A4="","",IF(LEFT('[1]#export'!C4,3)="GB-",'[1]#export'!C4,IF(AND(K4="",L4=""),'[1]#fixed_data'!$B$4&amp;SUBSTITUTE(J4," ","-"),IF(K4="","GB-COH-"&amp;L4,IF(LEFT(K4,2)="SC","GB-SC-"&amp;K4,IF(AND(LEFT(K4,1)="1",LEN(K4)=6),"GB-NIC-"&amp;K4,"GB-CHC-"&amp;K4))))))</f>
        <v>GB-CHC-1152426</v>
      </c>
      <c r="J4" s="11" t="str">
        <f>IF('[1]#export'!A4="","",'[1]#export'!B4)</f>
        <v>Key4Life</v>
      </c>
      <c r="K4" s="14" t="str">
        <f>IF('[1]#export'!A4="","",IF(ISBLANK('[1]#export'!C4),"",IF(LEFT('[1]#export'!C4,3)="GB-","",'[1]#export'!C4)))</f>
        <v>1152426</v>
      </c>
      <c r="L4" s="14"/>
      <c r="M4" s="11" t="str">
        <f>IF('[1]#export'!A4="","",IF('[1]#export'!H4="","",'[1]#export'!H4))</f>
        <v>W12 7PA</v>
      </c>
      <c r="N4" s="11" t="str">
        <f>IF('[1]#export'!A4="","",IF('[1]#export'!L4="","",IF(LEFT('[1]#export'!L4,4)="http",'[1]#export'!L4,"http://"&amp;TRIM('[1]#export'!L4))))</f>
        <v>http://www.key4life.org.uk</v>
      </c>
      <c r="O4" s="11" t="str">
        <f>IF('[1]#export'!A4="","",IF('[1]#export'!G4="","",IF(LEFT('[1]#export'!G4,13)="Discretionary","Multiple Boroughs",SUBSTITUTE('[1]#export'!G4,CHAR(10),", "))))</f>
        <v>H&amp;F</v>
      </c>
      <c r="P4" s="11" t="str">
        <f>IF('[1]#export'!A4="","",'[1]#fixed_data'!$B$5)</f>
        <v>GB-CHC-237725</v>
      </c>
      <c r="Q4" s="11" t="str">
        <f>IF('[1]#export'!A4="","",'[1]#fixed_data'!$B$6)</f>
        <v>John Lyon's Charity</v>
      </c>
      <c r="R4" s="11" t="str">
        <f>IF('[1]#export'!A4="","",IF('[1]#export'!N4="","",'[1]#export'!N4))</f>
        <v>Main</v>
      </c>
      <c r="S4" s="15" t="str">
        <f>IF('[1]#export'!A4="","",IF('[1]#export'!M4="","",'[1]#export'!M4))</f>
        <v>Main Grant</v>
      </c>
      <c r="T4" s="15" t="str">
        <f>IF('[1]#export'!A4="","",IF(AND(VALUE('[1]#export'!K4)&gt;12,OR('[1]#export'!M4="Bursary",'[1]#export'!M4="Main Grant")),"Multiple year grants are approved in principle for the full term as outlined but are subject to satisfactory reporting and annual authority from the Charity's Trustee to release each tranche.",""))</f>
        <v/>
      </c>
      <c r="U4" s="15" t="str">
        <f>IF('[1]#export'!A4="","",IF('[1]#export'!Q4="","",'[1]#export'!Q4))</f>
        <v>Direct Project Costs</v>
      </c>
      <c r="V4" s="15" t="str">
        <f>IF('[1]#export'!A4="","",IF('[1]#export'!O4="","",'[1]#export'!O4))</f>
        <v>Youth Issues</v>
      </c>
      <c r="W4" s="15" t="str">
        <f>IF('[1]#export'!O4="","",'[1]#export'!$O$1)</f>
        <v>Programme Area</v>
      </c>
      <c r="X4" s="15" t="str">
        <f>IF('[1]#export'!A4="","",IF('[1]#export'!P4="","",'[1]#export'!P4))</f>
        <v>11-25 (Secondary+ YP)</v>
      </c>
      <c r="Y4" s="15" t="str">
        <f>IF('[1]#export'!P4="","",'[1]#export'!$P$1)</f>
        <v>Age Group</v>
      </c>
      <c r="Z4" s="16">
        <f>IF('[1]#export'!A4="","",'[1]#export'!I4)</f>
        <v>44665</v>
      </c>
      <c r="AA4" s="11" t="str">
        <f>IF('[1]#export'!A4="","",'[1]#fixed_data'!$B$8)</f>
        <v>http://jlc.london/</v>
      </c>
    </row>
    <row r="5" spans="1:27" x14ac:dyDescent="0.25">
      <c r="A5" s="11" t="str">
        <f>IF('[1]#export'!A5="","",CONCATENATE('[1]#fixed_data'!$B$2&amp;'[1]#export'!A5))</f>
        <v>360G-JLC-108933</v>
      </c>
      <c r="B5" s="11" t="str">
        <f>IF('[1]#export'!A5="","",CONCATENATE('[1]#export'!N5&amp;" grant to "&amp;'[1]#export'!B5))</f>
        <v>Capacity Building grant to Camden Music Trust</v>
      </c>
      <c r="C5" s="11" t="str">
        <f>IF('[1]#export'!A5="","",'[1]#export'!D5)</f>
        <v>Individual Capacity Building -  Presentation Training</v>
      </c>
      <c r="D5" s="11" t="str">
        <f>IF('[1]#export'!A5="","",'[1]#fixed_data'!$B$3)</f>
        <v>GBP</v>
      </c>
      <c r="E5" s="12">
        <f>IF('[1]#export'!A5="","",'[1]#export'!E5)</f>
        <v>349</v>
      </c>
      <c r="F5" s="13" t="str">
        <f>IF('[1]#export'!A5="","",TEXT('[1]#export'!F5,"yyyy-mm-dd"))</f>
        <v>2022-01-28</v>
      </c>
      <c r="G5" s="13" t="str">
        <f>IF('[1]#export'!A5="","",IF('[1]#export'!J5="","",TEXT('[1]#export'!J5,"yyyy-mm-dd")))</f>
        <v>2022-03-02</v>
      </c>
      <c r="H5" s="11" t="str">
        <f>IF('[1]#export'!A5="","",'[1]#export'!K5)</f>
        <v>6</v>
      </c>
      <c r="I5" s="11" t="str">
        <f>IF('[1]#export'!A5="","",IF(LEFT('[1]#export'!C5,3)="GB-",'[1]#export'!C5,IF(AND(K5="",L5=""),'[1]#fixed_data'!$B$4&amp;SUBSTITUTE(J5," ","-"),IF(K5="","GB-COH-"&amp;L5,IF(LEFT(K5,2)="SC","GB-SC-"&amp;K5,IF(AND(LEFT(K5,1)="1",LEN(K5)=6),"GB-NIC-"&amp;K5,"GB-CHC-"&amp;K5))))))</f>
        <v>GB-CHC-1126046</v>
      </c>
      <c r="J5" s="11" t="str">
        <f>IF('[1]#export'!A5="","",'[1]#export'!B5)</f>
        <v>Camden Music Trust</v>
      </c>
      <c r="K5" s="14" t="str">
        <f>IF('[1]#export'!A5="","",IF(ISBLANK('[1]#export'!C5),"",IF(LEFT('[1]#export'!C5,3)="GB-","",'[1]#export'!C5)))</f>
        <v>1126046</v>
      </c>
      <c r="L5" s="14"/>
      <c r="M5" s="11" t="str">
        <f>IF('[1]#export'!A5="","",IF('[1]#export'!H5="","",'[1]#export'!H5))</f>
        <v>BR7 6PA</v>
      </c>
      <c r="N5" s="11" t="str">
        <f>IF('[1]#export'!A5="","",IF('[1]#export'!L5="","",IF(LEFT('[1]#export'!L5,4)="http",'[1]#export'!L5,"http://"&amp;TRIM('[1]#export'!L5))))</f>
        <v>http://www.camdenmusic.org</v>
      </c>
      <c r="O5" s="11" t="str">
        <f>IF('[1]#export'!A5="","",IF('[1]#export'!G5="","",IF(LEFT('[1]#export'!G5,13)="Discretionary","Multiple Boroughs",SUBSTITUTE('[1]#export'!G5,CHAR(10),", "))))</f>
        <v>Camden</v>
      </c>
      <c r="P5" s="11" t="str">
        <f>IF('[1]#export'!A5="","",'[1]#fixed_data'!$B$5)</f>
        <v>GB-CHC-237725</v>
      </c>
      <c r="Q5" s="11" t="str">
        <f>IF('[1]#export'!A5="","",'[1]#fixed_data'!$B$6)</f>
        <v>John Lyon's Charity</v>
      </c>
      <c r="R5" s="11" t="str">
        <f>IF('[1]#export'!A5="","",IF('[1]#export'!N5="","",'[1]#export'!N5))</f>
        <v>Capacity Building</v>
      </c>
      <c r="S5" s="15" t="str">
        <f>IF('[1]#export'!A5="","",IF('[1]#export'!M5="","",'[1]#export'!M5))</f>
        <v>Micro Grant</v>
      </c>
      <c r="T5" s="15" t="str">
        <f>IF('[1]#export'!A5="","",IF(AND(VALUE('[1]#export'!K5)&gt;12,OR('[1]#export'!M5="Bursary",'[1]#export'!M5="Main Grant")),"Multiple year grants are approved in principle for the full term as outlined but are subject to satisfactory reporting and annual authority from the Charity's Trustee to release each tranche.",""))</f>
        <v/>
      </c>
      <c r="U5" s="15" t="str">
        <f>IF('[1]#export'!A5="","",IF('[1]#export'!Q5="","",'[1]#export'!Q5))</f>
        <v>Direct Project Costs</v>
      </c>
      <c r="V5" s="15" t="str">
        <f>IF('[1]#export'!A5="","",IF('[1]#export'!O5="","",'[1]#export'!O5))</f>
        <v>Capacity Building</v>
      </c>
      <c r="W5" s="15" t="str">
        <f>IF('[1]#export'!O5="","",'[1]#export'!$O$1)</f>
        <v>Programme Area</v>
      </c>
      <c r="X5" s="15" t="str">
        <f>IF('[1]#export'!A5="","",IF('[1]#export'!P5="","",'[1]#export'!P5))</f>
        <v>Organisation</v>
      </c>
      <c r="Y5" s="15" t="str">
        <f>IF('[1]#export'!P5="","",'[1]#export'!$P$1)</f>
        <v>Age Group</v>
      </c>
      <c r="Z5" s="16">
        <f>IF('[1]#export'!A5="","",'[1]#export'!I5)</f>
        <v>44726</v>
      </c>
      <c r="AA5" s="11" t="str">
        <f>IF('[1]#export'!A5="","",'[1]#fixed_data'!$B$8)</f>
        <v>http://jlc.london/</v>
      </c>
    </row>
    <row r="6" spans="1:27" x14ac:dyDescent="0.25">
      <c r="A6" s="11" t="str">
        <f>IF('[1]#export'!A6="","",CONCATENATE('[1]#fixed_data'!$B$2&amp;'[1]#export'!A6))</f>
        <v>360G-JLC-108848</v>
      </c>
      <c r="B6" s="11" t="str">
        <f>IF('[1]#export'!A6="","",CONCATENATE('[1]#export'!N6&amp;" grant to "&amp;'[1]#export'!B6))</f>
        <v>SHAF grant to The Futsal Stars Foundation</v>
      </c>
      <c r="C6" s="11" t="str">
        <f>IF('[1]#export'!A6="","",'[1]#export'!D6)</f>
        <v>Futsal Holiday Camp for Disadvantaged Young People in Our Community</v>
      </c>
      <c r="D6" s="11" t="str">
        <f>IF('[1]#export'!A6="","",'[1]#fixed_data'!$B$3)</f>
        <v>GBP</v>
      </c>
      <c r="E6" s="12">
        <f>IF('[1]#export'!A6="","",'[1]#export'!E6)</f>
        <v>4000</v>
      </c>
      <c r="F6" s="13" t="str">
        <f>IF('[1]#export'!A6="","",TEXT('[1]#export'!F6,"yyyy-mm-dd"))</f>
        <v>2022-01-28</v>
      </c>
      <c r="G6" s="13" t="str">
        <f>IF('[1]#export'!A6="","",IF('[1]#export'!J6="","",TEXT('[1]#export'!J6,"yyyy-mm-dd")))</f>
        <v>2022-02-14</v>
      </c>
      <c r="H6" s="11" t="str">
        <f>IF('[1]#export'!A6="","",'[1]#export'!K6)</f>
        <v>12</v>
      </c>
      <c r="I6" s="11" t="str">
        <f>IF('[1]#export'!A6="","",IF(LEFT('[1]#export'!C6,3)="GB-",'[1]#export'!C6,IF(AND(K6="",L6=""),'[1]#fixed_data'!$B$4&amp;SUBSTITUTE(J6," ","-"),IF(K6="","GB-COH-"&amp;L6,IF(LEFT(K6,2)="SC","GB-SC-"&amp;K6,IF(AND(LEFT(K6,1)="1",LEN(K6)=6),"GB-NIC-"&amp;K6,"GB-CHC-"&amp;K6))))))</f>
        <v>GB-CHC-1194598</v>
      </c>
      <c r="J6" s="11" t="str">
        <f>IF('[1]#export'!A6="","",'[1]#export'!B6)</f>
        <v>The Futsal Stars Foundation</v>
      </c>
      <c r="K6" s="14" t="str">
        <f>IF('[1]#export'!A6="","",IF(ISBLANK('[1]#export'!C6),"",IF(LEFT('[1]#export'!C6,3)="GB-","",'[1]#export'!C6)))</f>
        <v>1194598</v>
      </c>
      <c r="L6" s="14"/>
      <c r="M6" s="11" t="str">
        <f>IF('[1]#export'!A6="","",IF('[1]#export'!H6="","",'[1]#export'!H6))</f>
        <v>SW9 9HX</v>
      </c>
      <c r="N6" s="11" t="s">
        <v>27</v>
      </c>
      <c r="O6" s="11" t="str">
        <f>IF('[1]#export'!A6="","",IF('[1]#export'!G6="","",IF(LEFT('[1]#export'!G6,13)="Discretionary","Multiple Boroughs",SUBSTITUTE('[1]#export'!G6,CHAR(10),", "))))</f>
        <v>Brent, Camden</v>
      </c>
      <c r="P6" s="11" t="str">
        <f>IF('[1]#export'!A6="","",'[1]#fixed_data'!$B$5)</f>
        <v>GB-CHC-237725</v>
      </c>
      <c r="Q6" s="11" t="str">
        <f>IF('[1]#export'!A6="","",'[1]#fixed_data'!$B$6)</f>
        <v>John Lyon's Charity</v>
      </c>
      <c r="R6" s="11" t="str">
        <f>IF('[1]#export'!A6="","",IF('[1]#export'!N6="","",'[1]#export'!N6))</f>
        <v>SHAF</v>
      </c>
      <c r="S6" s="15" t="str">
        <f>IF('[1]#export'!A6="","",IF('[1]#export'!M6="","",'[1]#export'!M6))</f>
        <v>School Holiday Activity Fund</v>
      </c>
      <c r="T6" s="15" t="str">
        <f>IF('[1]#export'!A6="","",IF(AND(VALUE('[1]#export'!K6)&gt;12,OR('[1]#export'!M6="Bursary",'[1]#export'!M6="Main Grant")),"Multiple year grants are approved in principle for the full term as outlined but are subject to satisfactory reporting and annual authority from the Charity's Trustee to release each tranche.",""))</f>
        <v/>
      </c>
      <c r="U6" s="15" t="str">
        <f>IF('[1]#export'!A6="","",IF('[1]#export'!Q6="","",'[1]#export'!Q6))</f>
        <v>Direct Project Costs</v>
      </c>
      <c r="V6" s="15" t="str">
        <f>IF('[1]#export'!A6="","",IF('[1]#export'!O6="","",'[1]#export'!O6))</f>
        <v>Sport</v>
      </c>
      <c r="W6" s="15" t="str">
        <f>IF('[1]#export'!O6="","",'[1]#export'!$O$1)</f>
        <v>Programme Area</v>
      </c>
      <c r="X6" s="15" t="str">
        <f>IF('[1]#export'!A6="","",IF('[1]#export'!P6="","",'[1]#export'!P6))</f>
        <v>5-19 (School Age CYP)</v>
      </c>
      <c r="Y6" s="15" t="str">
        <f>IF('[1]#export'!P6="","",'[1]#export'!$P$1)</f>
        <v>Age Group</v>
      </c>
      <c r="Z6" s="16">
        <f>IF('[1]#export'!A6="","",'[1]#export'!I6)</f>
        <v>44712</v>
      </c>
      <c r="AA6" s="11" t="str">
        <f>IF('[1]#export'!A6="","",'[1]#fixed_data'!$B$8)</f>
        <v>http://jlc.london/</v>
      </c>
    </row>
    <row r="7" spans="1:27" x14ac:dyDescent="0.25">
      <c r="A7" s="11" t="str">
        <f>IF('[1]#export'!A7="","",CONCATENATE('[1]#fixed_data'!$B$2&amp;'[1]#export'!A7))</f>
        <v>360G-JLC-108909</v>
      </c>
      <c r="B7" s="11" t="str">
        <f>IF('[1]#export'!A7="","",CONCATENATE('[1]#export'!N7&amp;" grant to "&amp;'[1]#export'!B7))</f>
        <v>Replication grant to Future First</v>
      </c>
      <c r="C7" s="11" t="str">
        <f>IF('[1]#export'!A7="","",'[1]#export'!D7)</f>
        <v>Future First - Special school workshop only model</v>
      </c>
      <c r="D7" s="11" t="str">
        <f>IF('[1]#export'!A7="","",'[1]#fixed_data'!$B$3)</f>
        <v>GBP</v>
      </c>
      <c r="E7" s="12">
        <f>IF('[1]#export'!A7="","",'[1]#export'!E7)</f>
        <v>5000</v>
      </c>
      <c r="F7" s="13" t="str">
        <f>IF('[1]#export'!A7="","",TEXT('[1]#export'!F7,"yyyy-mm-dd"))</f>
        <v>2022-01-28</v>
      </c>
      <c r="G7" s="13" t="str">
        <f>IF('[1]#export'!A7="","",IF('[1]#export'!J7="","",TEXT('[1]#export'!J7,"yyyy-mm-dd")))</f>
        <v>2022-03-01</v>
      </c>
      <c r="H7" s="11" t="str">
        <f>IF('[1]#export'!A7="","",'[1]#export'!K7)</f>
        <v>12</v>
      </c>
      <c r="I7" s="11" t="str">
        <f>IF('[1]#export'!A7="","",IF(LEFT('[1]#export'!C7,3)="GB-",'[1]#export'!C7,IF(AND(K7="",L7=""),'[1]#fixed_data'!$B$4&amp;SUBSTITUTE(J7," ","-"),IF(K7="","GB-COH-"&amp;L7,IF(LEFT(K7,2)="SC","GB-SC-"&amp;K7,IF(AND(LEFT(K7,1)="1",LEN(K7)=6),"GB-NIC-"&amp;K7,"GB-CHC-"&amp;K7))))))</f>
        <v>GB-CHC-1135638</v>
      </c>
      <c r="J7" s="11" t="str">
        <f>IF('[1]#export'!A7="","",'[1]#export'!B7)</f>
        <v>Future First</v>
      </c>
      <c r="K7" s="14" t="str">
        <f>IF('[1]#export'!A7="","",IF(ISBLANK('[1]#export'!C7),"",IF(LEFT('[1]#export'!C7,3)="GB-","",'[1]#export'!C7)))</f>
        <v>1135638</v>
      </c>
      <c r="L7" s="14"/>
      <c r="M7" s="11" t="str">
        <f>IF('[1]#export'!A7="","",IF('[1]#export'!H7="","",'[1]#export'!H7))</f>
        <v>EC4Y 8BQ</v>
      </c>
      <c r="N7" s="11" t="str">
        <f>IF('[1]#export'!A7="","",IF('[1]#export'!L7="","",IF(LEFT('[1]#export'!L7,4)="http",'[1]#export'!L7,"http://"&amp;TRIM('[1]#export'!L7))))</f>
        <v>http://www.futurefirst.org.uk</v>
      </c>
      <c r="O7" s="11" t="str">
        <f>IF('[1]#export'!A7="","",IF('[1]#export'!G7="","",IF(LEFT('[1]#export'!G7,13)="Discretionary","Multiple Boroughs",SUBSTITUTE('[1]#export'!G7,CHAR(10),", "))))</f>
        <v>Harrow, Brent</v>
      </c>
      <c r="P7" s="11" t="str">
        <f>IF('[1]#export'!A7="","",'[1]#fixed_data'!$B$5)</f>
        <v>GB-CHC-237725</v>
      </c>
      <c r="Q7" s="11" t="str">
        <f>IF('[1]#export'!A7="","",'[1]#fixed_data'!$B$6)</f>
        <v>John Lyon's Charity</v>
      </c>
      <c r="R7" s="11" t="str">
        <f>IF('[1]#export'!A7="","",IF('[1]#export'!N7="","",'[1]#export'!N7))</f>
        <v>Replication</v>
      </c>
      <c r="S7" s="15" t="str">
        <f>IF('[1]#export'!A7="","",IF('[1]#export'!M7="","",'[1]#export'!M7))</f>
        <v>Small Grant</v>
      </c>
      <c r="T7" s="15" t="str">
        <f>IF('[1]#export'!A7="","",IF(AND(VALUE('[1]#export'!K7)&gt;12,OR('[1]#export'!M7="Bursary",'[1]#export'!M7="Main Grant")),"Multiple year grants are approved in principle for the full term as outlined but are subject to satisfactory reporting and annual authority from the Charity's Trustee to release each tranche.",""))</f>
        <v/>
      </c>
      <c r="U7" s="15" t="str">
        <f>IF('[1]#export'!A7="","",IF('[1]#export'!Q7="","",'[1]#export'!Q7))</f>
        <v>Direct Project Costs</v>
      </c>
      <c r="V7" s="15" t="str">
        <f>IF('[1]#export'!A7="","",IF('[1]#export'!O7="","",'[1]#export'!O7))</f>
        <v>Special Needs &amp; Disabilities</v>
      </c>
      <c r="W7" s="15" t="str">
        <f>IF('[1]#export'!O7="","",'[1]#export'!$O$1)</f>
        <v>Programme Area</v>
      </c>
      <c r="X7" s="15" t="str">
        <f>IF('[1]#export'!A7="","",IF('[1]#export'!P7="","",'[1]#export'!P7))</f>
        <v>11-19 (Secondary YP)</v>
      </c>
      <c r="Y7" s="15" t="str">
        <f>IF('[1]#export'!P7="","",'[1]#export'!$P$1)</f>
        <v>Age Group</v>
      </c>
      <c r="Z7" s="16">
        <f>IF('[1]#export'!A7="","",'[1]#export'!I7)</f>
        <v>44649</v>
      </c>
      <c r="AA7" s="11" t="str">
        <f>IF('[1]#export'!A7="","",'[1]#fixed_data'!$B$8)</f>
        <v>http://jlc.london/</v>
      </c>
    </row>
    <row r="8" spans="1:27" x14ac:dyDescent="0.25">
      <c r="A8" s="11" t="str">
        <f>IF('[1]#export'!A8="","",CONCATENATE('[1]#fixed_data'!$B$2&amp;'[1]#export'!A8))</f>
        <v>360G-JLC-108925</v>
      </c>
      <c r="B8" s="11" t="str">
        <f>IF('[1]#export'!A8="","",CONCATENATE('[1]#export'!N8&amp;" grant to "&amp;'[1]#export'!B8))</f>
        <v>Capacity Building grant to icandance</v>
      </c>
      <c r="C8" s="11" t="str">
        <f>IF('[1]#export'!A8="","",'[1]#export'!D8)</f>
        <v>Individual Capacity Building - Makaton Training</v>
      </c>
      <c r="D8" s="11" t="str">
        <f>IF('[1]#export'!A8="","",'[1]#fixed_data'!$B$3)</f>
        <v>GBP</v>
      </c>
      <c r="E8" s="12">
        <f>IF('[1]#export'!A8="","",'[1]#export'!E8)</f>
        <v>500</v>
      </c>
      <c r="F8" s="13" t="str">
        <f>IF('[1]#export'!A8="","",TEXT('[1]#export'!F8,"yyyy-mm-dd"))</f>
        <v>2022-01-28</v>
      </c>
      <c r="G8" s="13" t="str">
        <f>IF('[1]#export'!A8="","",IF('[1]#export'!J8="","",TEXT('[1]#export'!J8,"yyyy-mm-dd")))</f>
        <v>2022-03-01</v>
      </c>
      <c r="H8" s="11" t="str">
        <f>IF('[1]#export'!A8="","",'[1]#export'!K8)</f>
        <v>6</v>
      </c>
      <c r="I8" s="11" t="str">
        <f>IF('[1]#export'!A8="","",IF(LEFT('[1]#export'!C8,3)="GB-",'[1]#export'!C8,IF(AND(K8="",L8=""),'[1]#fixed_data'!$B$4&amp;SUBSTITUTE(J8," ","-"),IF(K8="","GB-COH-"&amp;L8,IF(LEFT(K8,2)="SC","GB-SC-"&amp;K8,IF(AND(LEFT(K8,1)="1",LEN(K8)=6),"GB-NIC-"&amp;K8,"GB-CHC-"&amp;K8))))))</f>
        <v>GB-CHC-1137695</v>
      </c>
      <c r="J8" s="11" t="str">
        <f>IF('[1]#export'!A8="","",'[1]#export'!B8)</f>
        <v>icandance</v>
      </c>
      <c r="K8" s="14" t="str">
        <f>IF('[1]#export'!A8="","",IF(ISBLANK('[1]#export'!C8),"",IF(LEFT('[1]#export'!C8,3)="GB-","",'[1]#export'!C8)))</f>
        <v>1137695</v>
      </c>
      <c r="L8" s="14"/>
      <c r="M8" s="11" t="str">
        <f>IF('[1]#export'!A8="","",IF('[1]#export'!H8="","",'[1]#export'!H8))</f>
        <v>N2 9BA</v>
      </c>
      <c r="N8" s="11" t="str">
        <f>IF('[1]#export'!A8="","",IF('[1]#export'!L8="","",IF(LEFT('[1]#export'!L8,4)="http",'[1]#export'!L8,"http://"&amp;TRIM('[1]#export'!L8))))</f>
        <v>http://www.icandance.org.uk</v>
      </c>
      <c r="O8" s="11" t="str">
        <f>IF('[1]#export'!A8="","",IF('[1]#export'!G8="","",IF(LEFT('[1]#export'!G8,13)="Discretionary","Multiple Boroughs",SUBSTITUTE('[1]#export'!G8,CHAR(10),", "))))</f>
        <v>Barnet, Brent, Camden</v>
      </c>
      <c r="P8" s="11" t="str">
        <f>IF('[1]#export'!A8="","",'[1]#fixed_data'!$B$5)</f>
        <v>GB-CHC-237725</v>
      </c>
      <c r="Q8" s="11" t="str">
        <f>IF('[1]#export'!A8="","",'[1]#fixed_data'!$B$6)</f>
        <v>John Lyon's Charity</v>
      </c>
      <c r="R8" s="11" t="str">
        <f>IF('[1]#export'!A8="","",IF('[1]#export'!N8="","",'[1]#export'!N8))</f>
        <v>Capacity Building</v>
      </c>
      <c r="S8" s="15" t="str">
        <f>IF('[1]#export'!A8="","",IF('[1]#export'!M8="","",'[1]#export'!M8))</f>
        <v>Micro Grant</v>
      </c>
      <c r="T8" s="15" t="str">
        <f>IF('[1]#export'!A8="","",IF(AND(VALUE('[1]#export'!K8)&gt;12,OR('[1]#export'!M8="Bursary",'[1]#export'!M8="Main Grant")),"Multiple year grants are approved in principle for the full term as outlined but are subject to satisfactory reporting and annual authority from the Charity's Trustee to release each tranche.",""))</f>
        <v/>
      </c>
      <c r="U8" s="15" t="str">
        <f>IF('[1]#export'!A8="","",IF('[1]#export'!Q8="","",'[1]#export'!Q8))</f>
        <v>Direct Project Costs</v>
      </c>
      <c r="V8" s="15" t="str">
        <f>IF('[1]#export'!A8="","",IF('[1]#export'!O8="","",'[1]#export'!O8))</f>
        <v>Capacity Building</v>
      </c>
      <c r="W8" s="15" t="str">
        <f>IF('[1]#export'!O8="","",'[1]#export'!$O$1)</f>
        <v>Programme Area</v>
      </c>
      <c r="X8" s="15" t="str">
        <f>IF('[1]#export'!A8="","",IF('[1]#export'!P8="","",'[1]#export'!P8))</f>
        <v>Organisation</v>
      </c>
      <c r="Y8" s="15" t="str">
        <f>IF('[1]#export'!P8="","",'[1]#export'!$P$1)</f>
        <v>Age Group</v>
      </c>
      <c r="Z8" s="16">
        <f>IF('[1]#export'!A8="","",'[1]#export'!I8)</f>
        <v>44721</v>
      </c>
      <c r="AA8" s="11" t="str">
        <f>IF('[1]#export'!A8="","",'[1]#fixed_data'!$B$8)</f>
        <v>http://jlc.london/</v>
      </c>
    </row>
    <row r="9" spans="1:27" x14ac:dyDescent="0.25">
      <c r="A9" s="11" t="str">
        <f>IF('[1]#export'!A9="","",CONCATENATE('[1]#fixed_data'!$B$2&amp;'[1]#export'!A9))</f>
        <v>360G-JLC-108773</v>
      </c>
      <c r="B9" s="11" t="str">
        <f>IF('[1]#export'!A9="","",CONCATENATE('[1]#export'!N9&amp;" grant to "&amp;'[1]#export'!B9))</f>
        <v>Small grant to Masorti Judaism</v>
      </c>
      <c r="C9" s="11" t="str">
        <f>IF('[1]#export'!A9="","",'[1]#export'!D9)</f>
        <v>Noam Jewish Youth Leadership Centre</v>
      </c>
      <c r="D9" s="11" t="str">
        <f>IF('[1]#export'!A9="","",'[1]#fixed_data'!$B$3)</f>
        <v>GBP</v>
      </c>
      <c r="E9" s="12">
        <f>IF('[1]#export'!A9="","",'[1]#export'!E9)</f>
        <v>4600</v>
      </c>
      <c r="F9" s="13" t="str">
        <f>IF('[1]#export'!A9="","",TEXT('[1]#export'!F9,"yyyy-mm-dd"))</f>
        <v>2022-01-28</v>
      </c>
      <c r="G9" s="13" t="str">
        <f>IF('[1]#export'!A9="","",IF('[1]#export'!J9="","",TEXT('[1]#export'!J9,"yyyy-mm-dd")))</f>
        <v>2022-03-01</v>
      </c>
      <c r="H9" s="11" t="str">
        <f>IF('[1]#export'!A9="","",'[1]#export'!K9)</f>
        <v>12</v>
      </c>
      <c r="I9" s="11" t="str">
        <f>IF('[1]#export'!A9="","",IF(LEFT('[1]#export'!C9,3)="GB-",'[1]#export'!C9,IF(AND(K9="",L9=""),'[1]#fixed_data'!$B$4&amp;SUBSTITUTE(J9," ","-"),IF(K9="","GB-COH-"&amp;L9,IF(LEFT(K9,2)="SC","GB-SC-"&amp;K9,IF(AND(LEFT(K9,1)="1",LEN(K9)=6),"GB-NIC-"&amp;K9,"GB-CHC-"&amp;K9))))))</f>
        <v>GB-CHC-1117590</v>
      </c>
      <c r="J9" s="11" t="str">
        <f>IF('[1]#export'!A9="","",'[1]#export'!B9)</f>
        <v>Masorti Judaism</v>
      </c>
      <c r="K9" s="14" t="str">
        <f>IF('[1]#export'!A9="","",IF(ISBLANK('[1]#export'!C9),"",IF(LEFT('[1]#export'!C9,3)="GB-","",'[1]#export'!C9)))</f>
        <v>1117590</v>
      </c>
      <c r="L9" s="14"/>
      <c r="M9" s="11" t="str">
        <f>IF('[1]#export'!A9="","",IF('[1]#export'!H9="","",'[1]#export'!H9))</f>
        <v>N3 1XE</v>
      </c>
      <c r="N9" s="11" t="str">
        <f>IF('[1]#export'!A9="","",IF('[1]#export'!L9="","",IF(LEFT('[1]#export'!L9,4)="http",'[1]#export'!L9,"http://"&amp;TRIM('[1]#export'!L9))))</f>
        <v>http://masorti.org.uk</v>
      </c>
      <c r="O9" s="11" t="str">
        <f>IF('[1]#export'!A9="","",IF('[1]#export'!G9="","",IF(LEFT('[1]#export'!G9,13)="Discretionary","Multiple Boroughs",SUBSTITUTE('[1]#export'!G9,CHAR(10),", "))))</f>
        <v>Harrow, Barnet</v>
      </c>
      <c r="P9" s="11" t="str">
        <f>IF('[1]#export'!A9="","",'[1]#fixed_data'!$B$5)</f>
        <v>GB-CHC-237725</v>
      </c>
      <c r="Q9" s="11" t="str">
        <f>IF('[1]#export'!A9="","",'[1]#fixed_data'!$B$6)</f>
        <v>John Lyon's Charity</v>
      </c>
      <c r="R9" s="11" t="str">
        <f>IF('[1]#export'!A9="","",IF('[1]#export'!N9="","",'[1]#export'!N9))</f>
        <v>Small</v>
      </c>
      <c r="S9" s="15" t="str">
        <f>IF('[1]#export'!A9="","",IF('[1]#export'!M9="","",'[1]#export'!M9))</f>
        <v>Small Grant</v>
      </c>
      <c r="T9" s="15" t="str">
        <f>IF('[1]#export'!A9="","",IF(AND(VALUE('[1]#export'!K9)&gt;12,OR('[1]#export'!M9="Bursary",'[1]#export'!M9="Main Grant")),"Multiple year grants are approved in principle for the full term as outlined but are subject to satisfactory reporting and annual authority from the Charity's Trustee to release each tranche.",""))</f>
        <v/>
      </c>
      <c r="U9" s="15" t="str">
        <f>IF('[1]#export'!A9="","",IF('[1]#export'!Q9="","",'[1]#export'!Q9))</f>
        <v>Salary Costs</v>
      </c>
      <c r="V9" s="15" t="str">
        <f>IF('[1]#export'!A9="","",IF('[1]#export'!O9="","",'[1]#export'!O9))</f>
        <v>Youth Clubs &amp; Youth Activities</v>
      </c>
      <c r="W9" s="15" t="str">
        <f>IF('[1]#export'!O9="","",'[1]#export'!$O$1)</f>
        <v>Programme Area</v>
      </c>
      <c r="X9" s="15" t="str">
        <f>IF('[1]#export'!A9="","",IF('[1]#export'!P9="","",'[1]#export'!P9))</f>
        <v>11-19 (Secondary YP)</v>
      </c>
      <c r="Y9" s="15" t="str">
        <f>IF('[1]#export'!P9="","",'[1]#export'!$P$1)</f>
        <v>Age Group</v>
      </c>
      <c r="Z9" s="16">
        <f>IF('[1]#export'!A9="","",'[1]#export'!I9)</f>
        <v>44631</v>
      </c>
      <c r="AA9" s="11" t="str">
        <f>IF('[1]#export'!A9="","",'[1]#fixed_data'!$B$8)</f>
        <v>http://jlc.london/</v>
      </c>
    </row>
    <row r="10" spans="1:27" x14ac:dyDescent="0.25">
      <c r="A10" s="11" t="str">
        <f>IF('[1]#export'!A10="","",CONCATENATE('[1]#fixed_data'!$B$2&amp;'[1]#export'!A10))</f>
        <v>360G-JLC-108940</v>
      </c>
      <c r="B10" s="11" t="str">
        <f>IF('[1]#export'!A10="","",CONCATENATE('[1]#export'!N10&amp;" grant to "&amp;'[1]#export'!B10))</f>
        <v>Small grant to Number Champions</v>
      </c>
      <c r="C10" s="11" t="str">
        <f>IF('[1]#export'!A10="","",'[1]#export'!D10)</f>
        <v>Head of Operations Salary</v>
      </c>
      <c r="D10" s="11" t="str">
        <f>IF('[1]#export'!A10="","",'[1]#fixed_data'!$B$3)</f>
        <v>GBP</v>
      </c>
      <c r="E10" s="12">
        <f>IF('[1]#export'!A10="","",'[1]#export'!E10)</f>
        <v>5000</v>
      </c>
      <c r="F10" s="13" t="str">
        <f>IF('[1]#export'!A10="","",TEXT('[1]#export'!F10,"yyyy-mm-dd"))</f>
        <v>2022-01-28</v>
      </c>
      <c r="G10" s="13" t="str">
        <f>IF('[1]#export'!A10="","",IF('[1]#export'!J10="","",TEXT('[1]#export'!J10,"yyyy-mm-dd")))</f>
        <v>2022-02-15</v>
      </c>
      <c r="H10" s="11" t="str">
        <f>IF('[1]#export'!A10="","",'[1]#export'!K10)</f>
        <v>12</v>
      </c>
      <c r="I10" s="11" t="str">
        <f>IF('[1]#export'!A10="","",IF(LEFT('[1]#export'!C10,3)="GB-",'[1]#export'!C10,IF(AND(K10="",L10=""),'[1]#fixed_data'!$B$4&amp;SUBSTITUTE(J10," ","-"),IF(K10="","GB-COH-"&amp;L10,IF(LEFT(K10,2)="SC","GB-SC-"&amp;K10,IF(AND(LEFT(K10,1)="1",LEN(K10)=6),"GB-NIC-"&amp;K10,"GB-CHC-"&amp;K10))))))</f>
        <v>GB-CHC-1180340</v>
      </c>
      <c r="J10" s="11" t="str">
        <f>IF('[1]#export'!A10="","",'[1]#export'!B10)</f>
        <v>Number Champions</v>
      </c>
      <c r="K10" s="14" t="str">
        <f>IF('[1]#export'!A10="","",IF(ISBLANK('[1]#export'!C10),"",IF(LEFT('[1]#export'!C10,3)="GB-","",'[1]#export'!C10)))</f>
        <v>1180340</v>
      </c>
      <c r="L10" s="14"/>
      <c r="M10" s="11" t="str">
        <f>IF('[1]#export'!A10="","",IF('[1]#export'!H10="","",'[1]#export'!H10))</f>
        <v>N2 0AD</v>
      </c>
      <c r="N10" s="11" t="str">
        <f>IF('[1]#export'!A10="","",IF('[1]#export'!L10="","",IF(LEFT('[1]#export'!L10,4)="http",'[1]#export'!L10,"http://"&amp;TRIM('[1]#export'!L10))))</f>
        <v>http://www.numberchampions.org.uk/</v>
      </c>
      <c r="O10" s="11" t="str">
        <f>IF('[1]#export'!A10="","",IF('[1]#export'!G10="","",IF(LEFT('[1]#export'!G10,13)="Discretionary","Multiple Boroughs",SUBSTITUTE('[1]#export'!G10,CHAR(10),", "))))</f>
        <v>Barnet, Westminster, Brent, RBKC, Camden</v>
      </c>
      <c r="P10" s="11" t="str">
        <f>IF('[1]#export'!A10="","",'[1]#fixed_data'!$B$5)</f>
        <v>GB-CHC-237725</v>
      </c>
      <c r="Q10" s="11" t="str">
        <f>IF('[1]#export'!A10="","",'[1]#fixed_data'!$B$6)</f>
        <v>John Lyon's Charity</v>
      </c>
      <c r="R10" s="11" t="str">
        <f>IF('[1]#export'!A10="","",IF('[1]#export'!N10="","",'[1]#export'!N10))</f>
        <v>Small</v>
      </c>
      <c r="S10" s="15" t="str">
        <f>IF('[1]#export'!A10="","",IF('[1]#export'!M10="","",'[1]#export'!M10))</f>
        <v>Small Grant</v>
      </c>
      <c r="T10" s="15" t="str">
        <f>IF('[1]#export'!A10="","",IF(AND(VALUE('[1]#export'!K10)&gt;12,OR('[1]#export'!M10="Bursary",'[1]#export'!M10="Main Grant")),"Multiple year grants are approved in principle for the full term as outlined but are subject to satisfactory reporting and annual authority from the Charity's Trustee to release each tranche.",""))</f>
        <v/>
      </c>
      <c r="U10" s="15" t="str">
        <f>IF('[1]#export'!A10="","",IF('[1]#export'!Q10="","",'[1]#export'!Q10))</f>
        <v>Salary Costs</v>
      </c>
      <c r="V10" s="15" t="str">
        <f>IF('[1]#export'!A10="","",IF('[1]#export'!O10="","",'[1]#export'!O10))</f>
        <v>Education &amp; Learning</v>
      </c>
      <c r="W10" s="15" t="str">
        <f>IF('[1]#export'!O10="","",'[1]#export'!$O$1)</f>
        <v>Programme Area</v>
      </c>
      <c r="X10" s="15" t="str">
        <f>IF('[1]#export'!A10="","",IF('[1]#export'!P10="","",'[1]#export'!P10))</f>
        <v>5-11 (Primary Children)</v>
      </c>
      <c r="Y10" s="15" t="str">
        <f>IF('[1]#export'!P10="","",'[1]#export'!$P$1)</f>
        <v>Age Group</v>
      </c>
      <c r="Z10" s="16">
        <f>IF('[1]#export'!A10="","",'[1]#export'!I10)</f>
        <v>44606</v>
      </c>
      <c r="AA10" s="11" t="str">
        <f>IF('[1]#export'!A10="","",'[1]#fixed_data'!$B$8)</f>
        <v>http://jlc.london/</v>
      </c>
    </row>
    <row r="11" spans="1:27" x14ac:dyDescent="0.25">
      <c r="A11" s="11" t="str">
        <f>IF('[1]#export'!A11="","",CONCATENATE('[1]#fixed_data'!$B$2&amp;'[1]#export'!A11))</f>
        <v>360G-JLC-108931</v>
      </c>
      <c r="B11" s="11" t="str">
        <f>IF('[1]#export'!A11="","",CONCATENATE('[1]#export'!N11&amp;" grant to "&amp;'[1]#export'!B11))</f>
        <v>Cultural Capital grant to Ark Acton Academy</v>
      </c>
      <c r="C11" s="11" t="str">
        <f>IF('[1]#export'!A11="","",'[1]#export'!D11)</f>
        <v>WCTP ReAct Connectivity and Wellbeing Festival for Year 8 Students</v>
      </c>
      <c r="D11" s="11" t="str">
        <f>IF('[1]#export'!A11="","",'[1]#fixed_data'!$B$3)</f>
        <v>GBP</v>
      </c>
      <c r="E11" s="12">
        <f>IF('[1]#export'!A11="","",'[1]#export'!E11)</f>
        <v>2500</v>
      </c>
      <c r="F11" s="13" t="str">
        <f>IF('[1]#export'!A11="","",TEXT('[1]#export'!F11,"yyyy-mm-dd"))</f>
        <v>2021-12-22</v>
      </c>
      <c r="G11" s="13" t="str">
        <f>IF('[1]#export'!A11="","",IF('[1]#export'!J11="","",TEXT('[1]#export'!J11,"yyyy-mm-dd")))</f>
        <v>2022-02-07</v>
      </c>
      <c r="H11" s="11" t="str">
        <f>IF('[1]#export'!A11="","",'[1]#export'!K11)</f>
        <v>12</v>
      </c>
      <c r="I11" s="18" t="s">
        <v>28</v>
      </c>
      <c r="J11" s="11" t="str">
        <f>IF('[1]#export'!A11="","",'[1]#export'!B11)</f>
        <v>Ark Acton Academy</v>
      </c>
      <c r="K11" s="14" t="str">
        <f>IF('[1]#export'!A11="","",IF(ISBLANK('[1]#export'!C11),"",IF(LEFT('[1]#export'!C11,3)="GB-","",'[1]#export'!C11)))</f>
        <v/>
      </c>
      <c r="L11" s="14"/>
      <c r="M11" s="11" t="str">
        <f>IF('[1]#export'!A11="","",IF('[1]#export'!H11="","",'[1]#export'!H11))</f>
        <v>W3 8EY</v>
      </c>
      <c r="N11" s="11" t="str">
        <f>IF('[1]#export'!A11="","",IF('[1]#export'!L11="","",IF(LEFT('[1]#export'!L11,4)="http",'[1]#export'!L11,"http://"&amp;TRIM('[1]#export'!L11))))</f>
        <v>http://arkacton.org</v>
      </c>
      <c r="O11" s="11" t="str">
        <f>IF('[1]#export'!A11="","",IF('[1]#export'!G11="","",IF(LEFT('[1]#export'!G11,13)="Discretionary","Multiple Boroughs",SUBSTITUTE('[1]#export'!G11,CHAR(10),", "))))</f>
        <v>Ealing</v>
      </c>
      <c r="P11" s="11" t="str">
        <f>IF('[1]#export'!A11="","",'[1]#fixed_data'!$B$5)</f>
        <v>GB-CHC-237725</v>
      </c>
      <c r="Q11" s="11" t="str">
        <f>IF('[1]#export'!A11="","",'[1]#fixed_data'!$B$6)</f>
        <v>John Lyon's Charity</v>
      </c>
      <c r="R11" s="11" t="str">
        <f>IF('[1]#export'!A11="","",IF('[1]#export'!N11="","",'[1]#export'!N11))</f>
        <v>Cultural Capital</v>
      </c>
      <c r="S11" s="15" t="str">
        <f>IF('[1]#export'!A11="","",IF('[1]#export'!M11="","",'[1]#export'!M11))</f>
        <v>Arts in Schools Grant</v>
      </c>
      <c r="T11" s="15" t="str">
        <f>IF('[1]#export'!A11="","",IF(AND(VALUE('[1]#export'!K11)&gt;12,OR('[1]#export'!M11="Bursary",'[1]#export'!M11="Main Grant")),"Multiple year grants are approved in principle for the full term as outlined but are subject to satisfactory reporting and annual authority from the Charity's Trustee to release each tranche.",""))</f>
        <v/>
      </c>
      <c r="U11" s="15" t="str">
        <f>IF('[1]#export'!A11="","",IF('[1]#export'!Q11="","",'[1]#export'!Q11))</f>
        <v>Direct Project Costs</v>
      </c>
      <c r="V11" s="15" t="str">
        <f>IF('[1]#export'!A11="","",IF('[1]#export'!O11="","",'[1]#export'!O11))</f>
        <v>Arts &amp; Science</v>
      </c>
      <c r="W11" s="15" t="str">
        <f>IF('[1]#export'!O11="","",'[1]#export'!$O$1)</f>
        <v>Programme Area</v>
      </c>
      <c r="X11" s="15" t="str">
        <f>IF('[1]#export'!A11="","",IF('[1]#export'!P11="","",'[1]#export'!P11))</f>
        <v>11-19 (Secondary YP)</v>
      </c>
      <c r="Y11" s="15" t="str">
        <f>IF('[1]#export'!P11="","",'[1]#export'!$P$1)</f>
        <v>Age Group</v>
      </c>
      <c r="Z11" s="16">
        <f>IF('[1]#export'!A11="","",'[1]#export'!I11)</f>
        <v>44649</v>
      </c>
      <c r="AA11" s="11" t="str">
        <f>IF('[1]#export'!A11="","",'[1]#fixed_data'!$B$8)</f>
        <v>http://jlc.london/</v>
      </c>
    </row>
    <row r="12" spans="1:27" x14ac:dyDescent="0.25">
      <c r="A12" s="11" t="str">
        <f>IF('[1]#export'!A12="","",CONCATENATE('[1]#fixed_data'!$B$2&amp;'[1]#export'!A12))</f>
        <v>360G-JLC-108924</v>
      </c>
      <c r="B12" s="11" t="str">
        <f>IF('[1]#export'!A12="","",CONCATENATE('[1]#export'!N12&amp;" grant to "&amp;'[1]#export'!B12))</f>
        <v>Cultural Capital grant to Ellen Wilkinson School for Girls</v>
      </c>
      <c r="C12" s="11" t="str">
        <f>IF('[1]#export'!A12="","",'[1]#export'!D12)</f>
        <v>WCTP ReAct Connectivity and Wellbeing Festival for Year 8 Students</v>
      </c>
      <c r="D12" s="11" t="str">
        <f>IF('[1]#export'!A12="","",'[1]#fixed_data'!$B$3)</f>
        <v>GBP</v>
      </c>
      <c r="E12" s="12">
        <f>IF('[1]#export'!A12="","",'[1]#export'!E12)</f>
        <v>2500</v>
      </c>
      <c r="F12" s="13" t="str">
        <f>IF('[1]#export'!A12="","",TEXT('[1]#export'!F12,"yyyy-mm-dd"))</f>
        <v>2021-12-22</v>
      </c>
      <c r="G12" s="13" t="str">
        <f>IF('[1]#export'!A12="","",IF('[1]#export'!J12="","",TEXT('[1]#export'!J12,"yyyy-mm-dd")))</f>
        <v>2022-01-17</v>
      </c>
      <c r="H12" s="11" t="str">
        <f>IF('[1]#export'!A12="","",'[1]#export'!K12)</f>
        <v>12</v>
      </c>
      <c r="I12" s="18" t="s">
        <v>29</v>
      </c>
      <c r="J12" s="11" t="str">
        <f>IF('[1]#export'!A12="","",'[1]#export'!B12)</f>
        <v>Ellen Wilkinson School for Girls</v>
      </c>
      <c r="K12" s="14" t="str">
        <f>IF('[1]#export'!A12="","",IF(ISBLANK('[1]#export'!C12),"",IF(LEFT('[1]#export'!C12,3)="GB-","",'[1]#export'!C12)))</f>
        <v/>
      </c>
      <c r="L12" s="14"/>
      <c r="M12" s="11" t="str">
        <f>IF('[1]#export'!A12="","",IF('[1]#export'!H12="","",'[1]#export'!H12))</f>
        <v>W3 OHW</v>
      </c>
      <c r="N12" s="11" t="str">
        <f>IF('[1]#export'!A12="","",IF('[1]#export'!L12="","",IF(LEFT('[1]#export'!L12,4)="http",'[1]#export'!L12,"http://"&amp;TRIM('[1]#export'!L12))))</f>
        <v>http://www.ellenwilkinson.ealing.sch.uk/</v>
      </c>
      <c r="O12" s="11" t="str">
        <f>IF('[1]#export'!A12="","",IF('[1]#export'!G12="","",IF(LEFT('[1]#export'!G12,13)="Discretionary","Multiple Boroughs",SUBSTITUTE('[1]#export'!G12,CHAR(10),", "))))</f>
        <v>Ealing</v>
      </c>
      <c r="P12" s="11" t="str">
        <f>IF('[1]#export'!A12="","",'[1]#fixed_data'!$B$5)</f>
        <v>GB-CHC-237725</v>
      </c>
      <c r="Q12" s="11" t="str">
        <f>IF('[1]#export'!A12="","",'[1]#fixed_data'!$B$6)</f>
        <v>John Lyon's Charity</v>
      </c>
      <c r="R12" s="11" t="str">
        <f>IF('[1]#export'!A12="","",IF('[1]#export'!N12="","",'[1]#export'!N12))</f>
        <v>Cultural Capital</v>
      </c>
      <c r="S12" s="15" t="str">
        <f>IF('[1]#export'!A12="","",IF('[1]#export'!M12="","",'[1]#export'!M12))</f>
        <v>Arts in Schools Grant</v>
      </c>
      <c r="T12" s="15" t="str">
        <f>IF('[1]#export'!A12="","",IF(AND(VALUE('[1]#export'!K12)&gt;12,OR('[1]#export'!M12="Bursary",'[1]#export'!M12="Main Grant")),"Multiple year grants are approved in principle for the full term as outlined but are subject to satisfactory reporting and annual authority from the Charity's Trustee to release each tranche.",""))</f>
        <v/>
      </c>
      <c r="U12" s="15" t="str">
        <f>IF('[1]#export'!A12="","",IF('[1]#export'!Q12="","",'[1]#export'!Q12))</f>
        <v>Direct Project Costs</v>
      </c>
      <c r="V12" s="15" t="str">
        <f>IF('[1]#export'!A12="","",IF('[1]#export'!O12="","",'[1]#export'!O12))</f>
        <v>Arts &amp; Science</v>
      </c>
      <c r="W12" s="15" t="str">
        <f>IF('[1]#export'!O12="","",'[1]#export'!$O$1)</f>
        <v>Programme Area</v>
      </c>
      <c r="X12" s="15" t="str">
        <f>IF('[1]#export'!A12="","",IF('[1]#export'!P12="","",'[1]#export'!P12))</f>
        <v>11-19 (Secondary YP)</v>
      </c>
      <c r="Y12" s="15" t="str">
        <f>IF('[1]#export'!P12="","",'[1]#export'!$P$1)</f>
        <v>Age Group</v>
      </c>
      <c r="Z12" s="16">
        <f>IF('[1]#export'!A12="","",'[1]#export'!I12)</f>
        <v>44606</v>
      </c>
      <c r="AA12" s="11" t="str">
        <f>IF('[1]#export'!A12="","",'[1]#fixed_data'!$B$8)</f>
        <v>http://jlc.london/</v>
      </c>
    </row>
    <row r="13" spans="1:27" x14ac:dyDescent="0.25">
      <c r="A13" s="11" t="str">
        <f>IF('[1]#export'!A13="","",CONCATENATE('[1]#fixed_data'!$B$2&amp;'[1]#export'!A13))</f>
        <v>360G-JLC-108923</v>
      </c>
      <c r="B13" s="11" t="str">
        <f>IF('[1]#export'!A13="","",CONCATENATE('[1]#export'!N13&amp;" grant to "&amp;'[1]#export'!B13))</f>
        <v>Cultural Capital grant to Fulham Cross Academy</v>
      </c>
      <c r="C13" s="11" t="str">
        <f>IF('[1]#export'!A13="","",'[1]#export'!D13)</f>
        <v>WCTP ReAct Connectivity and Wellbeing Festival for Year 8 Students</v>
      </c>
      <c r="D13" s="11" t="str">
        <f>IF('[1]#export'!A13="","",'[1]#fixed_data'!$B$3)</f>
        <v>GBP</v>
      </c>
      <c r="E13" s="12">
        <f>IF('[1]#export'!A13="","",'[1]#export'!E13)</f>
        <v>2500</v>
      </c>
      <c r="F13" s="13" t="str">
        <f>IF('[1]#export'!A13="","",TEXT('[1]#export'!F13,"yyyy-mm-dd"))</f>
        <v>2021-12-22</v>
      </c>
      <c r="G13" s="13" t="str">
        <f>IF('[1]#export'!A13="","",IF('[1]#export'!J13="","",TEXT('[1]#export'!J13,"yyyy-mm-dd")))</f>
        <v>2022-03-01</v>
      </c>
      <c r="H13" s="11" t="str">
        <f>IF('[1]#export'!A13="","",'[1]#export'!K13)</f>
        <v>12</v>
      </c>
      <c r="I13" s="18" t="s">
        <v>30</v>
      </c>
      <c r="J13" s="11" t="str">
        <f>IF('[1]#export'!A13="","",'[1]#export'!B13)</f>
        <v>Fulham Cross Academy</v>
      </c>
      <c r="K13" s="14" t="str">
        <f>IF('[1]#export'!A13="","",IF(ISBLANK('[1]#export'!C13),"",IF(LEFT('[1]#export'!C13,3)="GB-","",'[1]#export'!C13)))</f>
        <v/>
      </c>
      <c r="L13" s="14"/>
      <c r="M13" s="11" t="str">
        <f>IF('[1]#export'!A13="","",IF('[1]#export'!H13="","",'[1]#export'!H13))</f>
        <v>SW66SN</v>
      </c>
      <c r="N13" s="11" t="s">
        <v>31</v>
      </c>
      <c r="O13" s="11" t="str">
        <f>IF('[1]#export'!A13="","",IF('[1]#export'!G13="","",IF(LEFT('[1]#export'!G13,13)="Discretionary","Multiple Boroughs",SUBSTITUTE('[1]#export'!G13,CHAR(10),", "))))</f>
        <v>H&amp;F</v>
      </c>
      <c r="P13" s="11" t="str">
        <f>IF('[1]#export'!A13="","",'[1]#fixed_data'!$B$5)</f>
        <v>GB-CHC-237725</v>
      </c>
      <c r="Q13" s="11" t="str">
        <f>IF('[1]#export'!A13="","",'[1]#fixed_data'!$B$6)</f>
        <v>John Lyon's Charity</v>
      </c>
      <c r="R13" s="11" t="str">
        <f>IF('[1]#export'!A13="","",IF('[1]#export'!N13="","",'[1]#export'!N13))</f>
        <v>Cultural Capital</v>
      </c>
      <c r="S13" s="15" t="str">
        <f>IF('[1]#export'!A13="","",IF('[1]#export'!M13="","",'[1]#export'!M13))</f>
        <v>Arts in Schools Grant</v>
      </c>
      <c r="T13" s="15" t="str">
        <f>IF('[1]#export'!A13="","",IF(AND(VALUE('[1]#export'!K13)&gt;12,OR('[1]#export'!M13="Bursary",'[1]#export'!M13="Main Grant")),"Multiple year grants are approved in principle for the full term as outlined but are subject to satisfactory reporting and annual authority from the Charity's Trustee to release each tranche.",""))</f>
        <v/>
      </c>
      <c r="U13" s="15" t="str">
        <f>IF('[1]#export'!A13="","",IF('[1]#export'!Q13="","",'[1]#export'!Q13))</f>
        <v>Direct Project Costs</v>
      </c>
      <c r="V13" s="15" t="str">
        <f>IF('[1]#export'!A13="","",IF('[1]#export'!O13="","",'[1]#export'!O13))</f>
        <v>Arts &amp; Science</v>
      </c>
      <c r="W13" s="15" t="str">
        <f>IF('[1]#export'!O13="","",'[1]#export'!$O$1)</f>
        <v>Programme Area</v>
      </c>
      <c r="X13" s="15" t="str">
        <f>IF('[1]#export'!A13="","",IF('[1]#export'!P13="","",'[1]#export'!P13))</f>
        <v>11-19 (Secondary YP)</v>
      </c>
      <c r="Y13" s="15" t="str">
        <f>IF('[1]#export'!P13="","",'[1]#export'!$P$1)</f>
        <v>Age Group</v>
      </c>
      <c r="Z13" s="16">
        <f>IF('[1]#export'!A13="","",'[1]#export'!I13)</f>
        <v>44581</v>
      </c>
      <c r="AA13" s="11" t="str">
        <f>IF('[1]#export'!A13="","",'[1]#fixed_data'!$B$8)</f>
        <v>http://jlc.london/</v>
      </c>
    </row>
    <row r="14" spans="1:27" x14ac:dyDescent="0.25">
      <c r="A14" s="11" t="str">
        <f>IF('[1]#export'!A14="","",CONCATENATE('[1]#fixed_data'!$B$2&amp;'[1]#export'!A14))</f>
        <v>360G-JLC-108928</v>
      </c>
      <c r="B14" s="11" t="str">
        <f>IF('[1]#export'!A14="","",CONCATENATE('[1]#export'!N14&amp;" grant to "&amp;'[1]#export'!B14))</f>
        <v>Cultural Capital grant to Fulham Cross Girls' School</v>
      </c>
      <c r="C14" s="11" t="str">
        <f>IF('[1]#export'!A14="","",'[1]#export'!D14)</f>
        <v>WCTP ReAct Connectivity and Wellbeing Festival for Year 8 Students</v>
      </c>
      <c r="D14" s="11" t="str">
        <f>IF('[1]#export'!A14="","",'[1]#fixed_data'!$B$3)</f>
        <v>GBP</v>
      </c>
      <c r="E14" s="12">
        <f>IF('[1]#export'!A14="","",'[1]#export'!E14)</f>
        <v>2500</v>
      </c>
      <c r="F14" s="13" t="str">
        <f>IF('[1]#export'!A14="","",TEXT('[1]#export'!F14,"yyyy-mm-dd"))</f>
        <v>2021-12-22</v>
      </c>
      <c r="G14" s="13" t="str">
        <f>IF('[1]#export'!A14="","",IF('[1]#export'!J14="","",TEXT('[1]#export'!J14,"yyyy-mm-dd")))</f>
        <v>2022-01-31</v>
      </c>
      <c r="H14" s="11" t="str">
        <f>IF('[1]#export'!A14="","",'[1]#export'!K14)</f>
        <v>12</v>
      </c>
      <c r="I14" s="19" t="s">
        <v>32</v>
      </c>
      <c r="J14" s="11" t="str">
        <f>IF('[1]#export'!A14="","",'[1]#export'!B14)</f>
        <v>Fulham Cross Girls' School</v>
      </c>
      <c r="K14" s="14" t="str">
        <f>IF('[1]#export'!A14="","",IF(ISBLANK('[1]#export'!C14),"",IF(LEFT('[1]#export'!C14,3)="GB-","",'[1]#export'!C14)))</f>
        <v/>
      </c>
      <c r="L14" s="14"/>
      <c r="M14" s="11" t="str">
        <f>IF('[1]#export'!A14="","",IF('[1]#export'!H14="","",'[1]#export'!H14))</f>
        <v>SW6 6BP</v>
      </c>
      <c r="N14" s="11" t="str">
        <f>IF('[1]#export'!A14="","",IF('[1]#export'!L14="","",IF(LEFT('[1]#export'!L14,4)="http",'[1]#export'!L14,"http://"&amp;TRIM('[1]#export'!L14))))</f>
        <v>http://www.fulhamcross.net/</v>
      </c>
      <c r="O14" s="11" t="str">
        <f>IF('[1]#export'!A14="","",IF('[1]#export'!G14="","",IF(LEFT('[1]#export'!G14,13)="Discretionary","Multiple Boroughs",SUBSTITUTE('[1]#export'!G14,CHAR(10),", "))))</f>
        <v>H&amp;F</v>
      </c>
      <c r="P14" s="11" t="str">
        <f>IF('[1]#export'!A14="","",'[1]#fixed_data'!$B$5)</f>
        <v>GB-CHC-237725</v>
      </c>
      <c r="Q14" s="11" t="str">
        <f>IF('[1]#export'!A14="","",'[1]#fixed_data'!$B$6)</f>
        <v>John Lyon's Charity</v>
      </c>
      <c r="R14" s="11" t="str">
        <f>IF('[1]#export'!A14="","",IF('[1]#export'!N14="","",'[1]#export'!N14))</f>
        <v>Cultural Capital</v>
      </c>
      <c r="S14" s="15" t="str">
        <f>IF('[1]#export'!A14="","",IF('[1]#export'!M14="","",'[1]#export'!M14))</f>
        <v>Arts in Schools Grant</v>
      </c>
      <c r="T14" s="15" t="str">
        <f>IF('[1]#export'!A14="","",IF(AND(VALUE('[1]#export'!K14)&gt;12,OR('[1]#export'!M14="Bursary",'[1]#export'!M14="Main Grant")),"Multiple year grants are approved in principle for the full term as outlined but are subject to satisfactory reporting and annual authority from the Charity's Trustee to release each tranche.",""))</f>
        <v/>
      </c>
      <c r="U14" s="15" t="str">
        <f>IF('[1]#export'!A14="","",IF('[1]#export'!Q14="","",'[1]#export'!Q14))</f>
        <v>Direct Project Costs</v>
      </c>
      <c r="V14" s="15" t="str">
        <f>IF('[1]#export'!A14="","",IF('[1]#export'!O14="","",'[1]#export'!O14))</f>
        <v>Arts &amp; Science</v>
      </c>
      <c r="W14" s="15" t="str">
        <f>IF('[1]#export'!O14="","",'[1]#export'!$O$1)</f>
        <v>Programme Area</v>
      </c>
      <c r="X14" s="15" t="str">
        <f>IF('[1]#export'!A14="","",IF('[1]#export'!P14="","",'[1]#export'!P14))</f>
        <v>11-19 (Secondary YP)</v>
      </c>
      <c r="Y14" s="15" t="str">
        <f>IF('[1]#export'!P14="","",'[1]#export'!$P$1)</f>
        <v>Age Group</v>
      </c>
      <c r="Z14" s="16">
        <f>IF('[1]#export'!A14="","",'[1]#export'!I14)</f>
        <v>44581</v>
      </c>
      <c r="AA14" s="11" t="str">
        <f>IF('[1]#export'!A14="","",'[1]#fixed_data'!$B$8)</f>
        <v>http://jlc.london/</v>
      </c>
    </row>
    <row r="15" spans="1:27" x14ac:dyDescent="0.25">
      <c r="A15" s="11" t="str">
        <f>IF('[1]#export'!A15="","",CONCATENATE('[1]#fixed_data'!$B$2&amp;'[1]#export'!A15))</f>
        <v>360G-JLC-108906</v>
      </c>
      <c r="B15" s="11" t="str">
        <f>IF('[1]#export'!A15="","",CONCATENATE('[1]#export'!N15&amp;" grant to "&amp;'[1]#export'!B15))</f>
        <v>Cultural Capital grant to Hammersmith Academy</v>
      </c>
      <c r="C15" s="11" t="str">
        <f>IF('[1]#export'!A15="","",'[1]#export'!D15)</f>
        <v>WCTP ReAct Connectivity and Wellbeing Festival for Year 8 Students</v>
      </c>
      <c r="D15" s="11" t="str">
        <f>IF('[1]#export'!A15="","",'[1]#fixed_data'!$B$3)</f>
        <v>GBP</v>
      </c>
      <c r="E15" s="12">
        <f>IF('[1]#export'!A15="","",'[1]#export'!E15)</f>
        <v>2500</v>
      </c>
      <c r="F15" s="13" t="str">
        <f>IF('[1]#export'!A15="","",TEXT('[1]#export'!F15,"yyyy-mm-dd"))</f>
        <v>2021-12-22</v>
      </c>
      <c r="G15" s="13" t="str">
        <f>IF('[1]#export'!A15="","",IF('[1]#export'!J15="","",TEXT('[1]#export'!J15,"yyyy-mm-dd")))</f>
        <v>2022-01-24</v>
      </c>
      <c r="H15" s="11" t="str">
        <f>IF('[1]#export'!A15="","",'[1]#export'!K15)</f>
        <v>12</v>
      </c>
      <c r="I15" s="19" t="s">
        <v>33</v>
      </c>
      <c r="J15" s="11" t="str">
        <f>IF('[1]#export'!A15="","",'[1]#export'!B15)</f>
        <v>Hammersmith Academy</v>
      </c>
      <c r="K15" s="14" t="str">
        <f>IF('[1]#export'!A15="","",IF(ISBLANK('[1]#export'!C15),"",IF(LEFT('[1]#export'!C15,3)="GB-","",'[1]#export'!C15)))</f>
        <v/>
      </c>
      <c r="L15" s="14"/>
      <c r="M15" s="11" t="str">
        <f>IF('[1]#export'!A15="","",IF('[1]#export'!H15="","",'[1]#export'!H15))</f>
        <v xml:space="preserve">W12 9JD </v>
      </c>
      <c r="N15" s="11" t="str">
        <f>IF('[1]#export'!A15="","",IF('[1]#export'!L15="","",IF(LEFT('[1]#export'!L15,4)="http",'[1]#export'!L15,"http://"&amp;TRIM('[1]#export'!L15))))</f>
        <v>https://www.hammersmithacademy.org/about-us/staff-and-governors/</v>
      </c>
      <c r="O15" s="11" t="str">
        <f>IF('[1]#export'!A15="","",IF('[1]#export'!G15="","",IF(LEFT('[1]#export'!G15,13)="Discretionary","Multiple Boroughs",SUBSTITUTE('[1]#export'!G15,CHAR(10),", "))))</f>
        <v>H&amp;F</v>
      </c>
      <c r="P15" s="11" t="str">
        <f>IF('[1]#export'!A15="","",'[1]#fixed_data'!$B$5)</f>
        <v>GB-CHC-237725</v>
      </c>
      <c r="Q15" s="11" t="str">
        <f>IF('[1]#export'!A15="","",'[1]#fixed_data'!$B$6)</f>
        <v>John Lyon's Charity</v>
      </c>
      <c r="R15" s="11" t="str">
        <f>IF('[1]#export'!A15="","",IF('[1]#export'!N15="","",'[1]#export'!N15))</f>
        <v>Cultural Capital</v>
      </c>
      <c r="S15" s="15" t="str">
        <f>IF('[1]#export'!A15="","",IF('[1]#export'!M15="","",'[1]#export'!M15))</f>
        <v>Arts in Schools Grant</v>
      </c>
      <c r="T15" s="15" t="str">
        <f>IF('[1]#export'!A15="","",IF(AND(VALUE('[1]#export'!K15)&gt;12,OR('[1]#export'!M15="Bursary",'[1]#export'!M15="Main Grant")),"Multiple year grants are approved in principle for the full term as outlined but are subject to satisfactory reporting and annual authority from the Charity's Trustee to release each tranche.",""))</f>
        <v/>
      </c>
      <c r="U15" s="15" t="str">
        <f>IF('[1]#export'!A15="","",IF('[1]#export'!Q15="","",'[1]#export'!Q15))</f>
        <v>Direct Project Costs</v>
      </c>
      <c r="V15" s="15" t="str">
        <f>IF('[1]#export'!A15="","",IF('[1]#export'!O15="","",'[1]#export'!O15))</f>
        <v>Arts &amp; Science</v>
      </c>
      <c r="W15" s="15" t="str">
        <f>IF('[1]#export'!O15="","",'[1]#export'!$O$1)</f>
        <v>Programme Area</v>
      </c>
      <c r="X15" s="15" t="str">
        <f>IF('[1]#export'!A15="","",IF('[1]#export'!P15="","",'[1]#export'!P15))</f>
        <v>11-19 (Secondary YP)</v>
      </c>
      <c r="Y15" s="15" t="str">
        <f>IF('[1]#export'!P15="","",'[1]#export'!$P$1)</f>
        <v>Age Group</v>
      </c>
      <c r="Z15" s="16">
        <f>IF('[1]#export'!A15="","",'[1]#export'!I15)</f>
        <v>44631</v>
      </c>
      <c r="AA15" s="11" t="str">
        <f>IF('[1]#export'!A15="","",'[1]#fixed_data'!$B$8)</f>
        <v>http://jlc.london/</v>
      </c>
    </row>
    <row r="16" spans="1:27" x14ac:dyDescent="0.25">
      <c r="A16" s="11" t="str">
        <f>IF('[1]#export'!A16="","",CONCATENATE('[1]#fixed_data'!$B$2&amp;'[1]#export'!A16))</f>
        <v>360G-JLC-108922</v>
      </c>
      <c r="B16" s="11" t="str">
        <f>IF('[1]#export'!A16="","",CONCATENATE('[1]#export'!N16&amp;" grant to "&amp;'[1]#export'!B16))</f>
        <v>Cultural Capital grant to Phoenix Academy</v>
      </c>
      <c r="C16" s="11" t="str">
        <f>IF('[1]#export'!A16="","",'[1]#export'!D16)</f>
        <v>WCTP ReAct Connectivity and Wellbeing Festival for Year 8 Students</v>
      </c>
      <c r="D16" s="11" t="str">
        <f>IF('[1]#export'!A16="","",'[1]#fixed_data'!$B$3)</f>
        <v>GBP</v>
      </c>
      <c r="E16" s="12">
        <f>IF('[1]#export'!A16="","",'[1]#export'!E16)</f>
        <v>2500</v>
      </c>
      <c r="F16" s="13" t="str">
        <f>IF('[1]#export'!A16="","",TEXT('[1]#export'!F16,"yyyy-mm-dd"))</f>
        <v>2021-12-22</v>
      </c>
      <c r="G16" s="13" t="str">
        <f>IF('[1]#export'!A16="","",IF('[1]#export'!J16="","",TEXT('[1]#export'!J16,"yyyy-mm-dd")))</f>
        <v>2022-01-27</v>
      </c>
      <c r="H16" s="11" t="str">
        <f>IF('[1]#export'!A16="","",'[1]#export'!K16)</f>
        <v>12</v>
      </c>
      <c r="I16" s="19" t="s">
        <v>34</v>
      </c>
      <c r="J16" s="11" t="str">
        <f>IF('[1]#export'!A16="","",'[1]#export'!B16)</f>
        <v>Phoenix Academy</v>
      </c>
      <c r="K16" s="14" t="str">
        <f>IF('[1]#export'!A16="","",IF(ISBLANK('[1]#export'!C16),"",IF(LEFT('[1]#export'!C16,3)="GB-","",'[1]#export'!C16)))</f>
        <v/>
      </c>
      <c r="L16" s="14"/>
      <c r="M16" s="11" t="str">
        <f>IF('[1]#export'!A16="","",IF('[1]#export'!H16="","",'[1]#export'!H16))</f>
        <v>W12 0RQ</v>
      </c>
      <c r="N16" s="11" t="str">
        <f>IF('[1]#export'!A16="","",IF('[1]#export'!L16="","",IF(LEFT('[1]#export'!L16,4)="http",'[1]#export'!L16,"http://"&amp;TRIM('[1]#export'!L16))))</f>
        <v>http://www.phoenixacademy.org.uk</v>
      </c>
      <c r="O16" s="11" t="str">
        <f>IF('[1]#export'!A16="","",IF('[1]#export'!G16="","",IF(LEFT('[1]#export'!G16,13)="Discretionary","Multiple Boroughs",SUBSTITUTE('[1]#export'!G16,CHAR(10),", "))))</f>
        <v>H&amp;F</v>
      </c>
      <c r="P16" s="11" t="str">
        <f>IF('[1]#export'!A16="","",'[1]#fixed_data'!$B$5)</f>
        <v>GB-CHC-237725</v>
      </c>
      <c r="Q16" s="11" t="str">
        <f>IF('[1]#export'!A16="","",'[1]#fixed_data'!$B$6)</f>
        <v>John Lyon's Charity</v>
      </c>
      <c r="R16" s="11" t="str">
        <f>IF('[1]#export'!A16="","",IF('[1]#export'!N16="","",'[1]#export'!N16))</f>
        <v>Cultural Capital</v>
      </c>
      <c r="S16" s="15" t="str">
        <f>IF('[1]#export'!A16="","",IF('[1]#export'!M16="","",'[1]#export'!M16))</f>
        <v>Arts in Schools Grant</v>
      </c>
      <c r="T16" s="15" t="str">
        <f>IF('[1]#export'!A16="","",IF(AND(VALUE('[1]#export'!K16)&gt;12,OR('[1]#export'!M16="Bursary",'[1]#export'!M16="Main Grant")),"Multiple year grants are approved in principle for the full term as outlined but are subject to satisfactory reporting and annual authority from the Charity's Trustee to release each tranche.",""))</f>
        <v/>
      </c>
      <c r="U16" s="15" t="str">
        <f>IF('[1]#export'!A16="","",IF('[1]#export'!Q16="","",'[1]#export'!Q16))</f>
        <v>Direct Project Costs</v>
      </c>
      <c r="V16" s="15" t="str">
        <f>IF('[1]#export'!A16="","",IF('[1]#export'!O16="","",'[1]#export'!O16))</f>
        <v>Arts &amp; Science</v>
      </c>
      <c r="W16" s="15" t="str">
        <f>IF('[1]#export'!O16="","",'[1]#export'!$O$1)</f>
        <v>Programme Area</v>
      </c>
      <c r="X16" s="15" t="str">
        <f>IF('[1]#export'!A16="","",IF('[1]#export'!P16="","",'[1]#export'!P16))</f>
        <v>11-19 (Secondary YP)</v>
      </c>
      <c r="Y16" s="15" t="str">
        <f>IF('[1]#export'!P16="","",'[1]#export'!$P$1)</f>
        <v>Age Group</v>
      </c>
      <c r="Z16" s="16">
        <f>IF('[1]#export'!A16="","",'[1]#export'!I16)</f>
        <v>44606</v>
      </c>
      <c r="AA16" s="11" t="str">
        <f>IF('[1]#export'!A16="","",'[1]#fixed_data'!$B$8)</f>
        <v>http://jlc.london/</v>
      </c>
    </row>
    <row r="17" spans="1:27" x14ac:dyDescent="0.25">
      <c r="A17" s="11" t="str">
        <f>IF('[1]#export'!A17="","",CONCATENATE('[1]#fixed_data'!$B$2&amp;'[1]#export'!A17))</f>
        <v>360G-JLC-108851</v>
      </c>
      <c r="B17" s="11" t="str">
        <f>IF('[1]#export'!A17="","",CONCATENATE('[1]#export'!N17&amp;" grant to "&amp;'[1]#export'!B17))</f>
        <v>Cultural Capital grant to Coston Primary School</v>
      </c>
      <c r="C17" s="11" t="str">
        <f>IF('[1]#export'!A17="","",'[1]#export'!D17)</f>
        <v>Year 6 Drama Production</v>
      </c>
      <c r="D17" s="11" t="str">
        <f>IF('[1]#export'!A17="","",'[1]#fixed_data'!$B$3)</f>
        <v>GBP</v>
      </c>
      <c r="E17" s="12">
        <f>IF('[1]#export'!A17="","",'[1]#export'!E17)</f>
        <v>3300</v>
      </c>
      <c r="F17" s="13" t="str">
        <f>IF('[1]#export'!A17="","",TEXT('[1]#export'!F17,"yyyy-mm-dd"))</f>
        <v>2021-11-25</v>
      </c>
      <c r="G17" s="13" t="str">
        <f>IF('[1]#export'!A17="","",IF('[1]#export'!J17="","",TEXT('[1]#export'!J17,"yyyy-mm-dd")))</f>
        <v>2022-03-01</v>
      </c>
      <c r="H17" s="11" t="str">
        <f>IF('[1]#export'!A17="","",'[1]#export'!K17)</f>
        <v>12</v>
      </c>
      <c r="I17" s="18" t="s">
        <v>35</v>
      </c>
      <c r="J17" s="11" t="str">
        <f>IF('[1]#export'!A17="","",'[1]#export'!B17)</f>
        <v>Coston Primary School</v>
      </c>
      <c r="K17" s="14" t="str">
        <f>IF('[1]#export'!A17="","",IF(ISBLANK('[1]#export'!C17),"",IF(LEFT('[1]#export'!C17,3)="GB-","",'[1]#export'!C17)))</f>
        <v/>
      </c>
      <c r="L17" s="14"/>
      <c r="M17" s="11" t="str">
        <f>IF('[1]#export'!A17="","",IF('[1]#export'!H17="","",'[1]#export'!H17))</f>
        <v>UB6 9JU</v>
      </c>
      <c r="N17" s="11" t="str">
        <f>IF('[1]#export'!A17="","",IF('[1]#export'!L17="","",IF(LEFT('[1]#export'!L17,4)="http",'[1]#export'!L17,"http://"&amp;TRIM('[1]#export'!L17))))</f>
        <v>http://www.coston.ealing.sch.uk/</v>
      </c>
      <c r="O17" s="11" t="str">
        <f>IF('[1]#export'!A17="","",IF('[1]#export'!G17="","",IF(LEFT('[1]#export'!G17,13)="Discretionary","Multiple Boroughs",SUBSTITUTE('[1]#export'!G17,CHAR(10),", "))))</f>
        <v>Ealing</v>
      </c>
      <c r="P17" s="11" t="str">
        <f>IF('[1]#export'!A17="","",'[1]#fixed_data'!$B$5)</f>
        <v>GB-CHC-237725</v>
      </c>
      <c r="Q17" s="11" t="str">
        <f>IF('[1]#export'!A17="","",'[1]#fixed_data'!$B$6)</f>
        <v>John Lyon's Charity</v>
      </c>
      <c r="R17" s="11" t="str">
        <f>IF('[1]#export'!A17="","",IF('[1]#export'!N17="","",'[1]#export'!N17))</f>
        <v>Cultural Capital</v>
      </c>
      <c r="S17" s="15" t="str">
        <f>IF('[1]#export'!A17="","",IF('[1]#export'!M17="","",'[1]#export'!M17))</f>
        <v>Arts in Schools Grant</v>
      </c>
      <c r="T17" s="15" t="str">
        <f>IF('[1]#export'!A17="","",IF(AND(VALUE('[1]#export'!K17)&gt;12,OR('[1]#export'!M17="Bursary",'[1]#export'!M17="Main Grant")),"Multiple year grants are approved in principle for the full term as outlined but are subject to satisfactory reporting and annual authority from the Charity's Trustee to release each tranche.",""))</f>
        <v/>
      </c>
      <c r="U17" s="15" t="str">
        <f>IF('[1]#export'!A17="","",IF('[1]#export'!Q17="","",'[1]#export'!Q17))</f>
        <v>Direct Project Costs</v>
      </c>
      <c r="V17" s="15" t="str">
        <f>IF('[1]#export'!A17="","",IF('[1]#export'!O17="","",'[1]#export'!O17))</f>
        <v>Arts &amp; Science</v>
      </c>
      <c r="W17" s="15" t="str">
        <f>IF('[1]#export'!O17="","",'[1]#export'!$O$1)</f>
        <v>Programme Area</v>
      </c>
      <c r="X17" s="15" t="str">
        <f>IF('[1]#export'!A17="","",IF('[1]#export'!P17="","",'[1]#export'!P17))</f>
        <v>5-11 (Primary Children)</v>
      </c>
      <c r="Y17" s="15" t="str">
        <f>IF('[1]#export'!P17="","",'[1]#export'!$P$1)</f>
        <v>Age Group</v>
      </c>
      <c r="Z17" s="16">
        <f>IF('[1]#export'!A17="","",'[1]#export'!I17)</f>
        <v>44581</v>
      </c>
      <c r="AA17" s="11" t="str">
        <f>IF('[1]#export'!A17="","",'[1]#fixed_data'!$B$8)</f>
        <v>http://jlc.london/</v>
      </c>
    </row>
    <row r="18" spans="1:27" x14ac:dyDescent="0.25">
      <c r="A18" s="11" t="str">
        <f>IF('[1]#export'!A18="","",CONCATENATE('[1]#fixed_data'!$B$2&amp;'[1]#export'!A18))</f>
        <v>360G-JLC-108822</v>
      </c>
      <c r="B18" s="11" t="str">
        <f>IF('[1]#export'!A18="","",CONCATENATE('[1]#export'!N18&amp;" grant to "&amp;'[1]#export'!B18))</f>
        <v>Small grant to London Chamber Orchestra Trust</v>
      </c>
      <c r="C18" s="11" t="str">
        <f>IF('[1]#export'!A18="","",'[1]#export'!D18)</f>
        <v>JLC Celebrating 30 Years - LCO Music Junction performance</v>
      </c>
      <c r="D18" s="11" t="str">
        <f>IF('[1]#export'!A18="","",'[1]#fixed_data'!$B$3)</f>
        <v>GBP</v>
      </c>
      <c r="E18" s="12">
        <f>IF('[1]#export'!A18="","",'[1]#export'!E18)</f>
        <v>2200</v>
      </c>
      <c r="F18" s="13" t="str">
        <f>IF('[1]#export'!A18="","",TEXT('[1]#export'!F18,"yyyy-mm-dd"))</f>
        <v>2021-11-25</v>
      </c>
      <c r="G18" s="13" t="str">
        <f>IF('[1]#export'!A18="","",IF('[1]#export'!J18="","",TEXT('[1]#export'!J18,"yyyy-mm-dd")))</f>
        <v>2021-11-30</v>
      </c>
      <c r="H18" s="11" t="str">
        <f>IF('[1]#export'!A18="","",'[1]#export'!K18)</f>
        <v>12</v>
      </c>
      <c r="I18" s="11" t="str">
        <f>IF('[1]#export'!A18="","",IF(LEFT('[1]#export'!C18,3)="GB-",'[1]#export'!C18,IF(AND(K18="",L18=""),'[1]#fixed_data'!$B$4&amp;SUBSTITUTE(J18," ","-"),IF(K18="","GB-COH-"&amp;L18,IF(LEFT(K18,2)="SC","GB-SC-"&amp;K18,IF(AND(LEFT(K18,1)="1",LEN(K18)=6),"GB-NIC-"&amp;K18,"GB-CHC-"&amp;K18))))))</f>
        <v>GB-CHC-297852</v>
      </c>
      <c r="J18" s="11" t="str">
        <f>IF('[1]#export'!A18="","",'[1]#export'!B18)</f>
        <v>London Chamber Orchestra Trust</v>
      </c>
      <c r="K18" s="14" t="str">
        <f>IF('[1]#export'!A18="","",IF(ISBLANK('[1]#export'!C18),"",IF(LEFT('[1]#export'!C18,3)="GB-","",'[1]#export'!C18)))</f>
        <v>297852</v>
      </c>
      <c r="L18" s="14"/>
      <c r="M18" s="11" t="str">
        <f>IF('[1]#export'!A18="","",IF('[1]#export'!H18="","",'[1]#export'!H18))</f>
        <v>E1 4NS</v>
      </c>
      <c r="N18" s="11" t="str">
        <f>IF('[1]#export'!A18="","",IF('[1]#export'!L18="","",IF(LEFT('[1]#export'!L18,4)="http",'[1]#export'!L18,"http://"&amp;TRIM('[1]#export'!L18))))</f>
        <v>http://www.lco.co.uk</v>
      </c>
      <c r="O18" s="11" t="str">
        <f>IF('[1]#export'!A18="","",IF('[1]#export'!G18="","",IF(LEFT('[1]#export'!G18,13)="Discretionary","Multiple Boroughs",SUBSTITUTE('[1]#export'!G18,CHAR(10),", "))))</f>
        <v>Harrow</v>
      </c>
      <c r="P18" s="11" t="str">
        <f>IF('[1]#export'!A18="","",'[1]#fixed_data'!$B$5)</f>
        <v>GB-CHC-237725</v>
      </c>
      <c r="Q18" s="11" t="str">
        <f>IF('[1]#export'!A18="","",'[1]#fixed_data'!$B$6)</f>
        <v>John Lyon's Charity</v>
      </c>
      <c r="R18" s="11" t="str">
        <f>IF('[1]#export'!A18="","",IF('[1]#export'!N18="","",'[1]#export'!N18))</f>
        <v>Small</v>
      </c>
      <c r="S18" s="15" t="str">
        <f>IF('[1]#export'!A18="","",IF('[1]#export'!M18="","",'[1]#export'!M18))</f>
        <v>Small Grant</v>
      </c>
      <c r="T18" s="15" t="str">
        <f>IF('[1]#export'!A18="","",IF(AND(VALUE('[1]#export'!K18)&gt;12,OR('[1]#export'!M18="Bursary",'[1]#export'!M18="Main Grant")),"Multiple year grants are approved in principle for the full term as outlined but are subject to satisfactory reporting and annual authority from the Charity's Trustee to release each tranche.",""))</f>
        <v/>
      </c>
      <c r="U18" s="15" t="str">
        <f>IF('[1]#export'!A18="","",IF('[1]#export'!Q18="","",'[1]#export'!Q18))</f>
        <v>Salary Costs</v>
      </c>
      <c r="V18" s="15" t="str">
        <f>IF('[1]#export'!A18="","",IF('[1]#export'!O18="","",'[1]#export'!O18))</f>
        <v>Arts &amp; Science</v>
      </c>
      <c r="W18" s="15" t="str">
        <f>IF('[1]#export'!O18="","",'[1]#export'!$O$1)</f>
        <v>Programme Area</v>
      </c>
      <c r="X18" s="15" t="str">
        <f>IF('[1]#export'!A18="","",IF('[1]#export'!P18="","",'[1]#export'!P18))</f>
        <v>11-19 (Secondary YP)</v>
      </c>
      <c r="Y18" s="15" t="str">
        <f>IF('[1]#export'!P18="","",'[1]#export'!$P$1)</f>
        <v>Age Group</v>
      </c>
      <c r="Z18" s="16">
        <f>IF('[1]#export'!A18="","",'[1]#export'!I18)</f>
        <v>44651</v>
      </c>
      <c r="AA18" s="11" t="str">
        <f>IF('[1]#export'!A18="","",'[1]#fixed_data'!$B$8)</f>
        <v>http://jlc.london/</v>
      </c>
    </row>
    <row r="19" spans="1:27" x14ac:dyDescent="0.25">
      <c r="A19" s="11" t="str">
        <f>IF('[1]#export'!A19="","",CONCATENATE('[1]#fixed_data'!$B$2&amp;'[1]#export'!A19))</f>
        <v>360G-JLC-108859</v>
      </c>
      <c r="B19" s="11" t="str">
        <f>IF('[1]#export'!A19="","",CONCATENATE('[1]#export'!N19&amp;" grant to "&amp;'[1]#export'!B19))</f>
        <v>Cultural Capital grant to Mayfield Primary School</v>
      </c>
      <c r="C19" s="11" t="str">
        <f>IF('[1]#export'!A19="","",'[1]#export'!D19)</f>
        <v>Theatre trip to see a musical in the West End</v>
      </c>
      <c r="D19" s="11" t="str">
        <f>IF('[1]#export'!A19="","",'[1]#fixed_data'!$B$3)</f>
        <v>GBP</v>
      </c>
      <c r="E19" s="12">
        <f>IF('[1]#export'!A19="","",'[1]#export'!E19)</f>
        <v>5000</v>
      </c>
      <c r="F19" s="13" t="str">
        <f>IF('[1]#export'!A19="","",TEXT('[1]#export'!F19,"yyyy-mm-dd"))</f>
        <v>2021-11-25</v>
      </c>
      <c r="G19" s="13" t="str">
        <f>IF('[1]#export'!A19="","",IF('[1]#export'!J19="","",TEXT('[1]#export'!J19,"yyyy-mm-dd")))</f>
        <v>2022-03-01</v>
      </c>
      <c r="H19" s="11" t="str">
        <f>IF('[1]#export'!A19="","",'[1]#export'!K19)</f>
        <v>12</v>
      </c>
      <c r="I19" s="18" t="s">
        <v>36</v>
      </c>
      <c r="J19" s="11" t="str">
        <f>IF('[1]#export'!A19="","",'[1]#export'!B19)</f>
        <v>Mayfield Primary School</v>
      </c>
      <c r="K19" s="14" t="str">
        <f>IF('[1]#export'!A19="","",IF(ISBLANK('[1]#export'!C19),"",IF(LEFT('[1]#export'!C19,3)="GB-","",'[1]#export'!C19)))</f>
        <v/>
      </c>
      <c r="L19" s="14"/>
      <c r="M19" s="11" t="str">
        <f>IF('[1]#export'!A19="","",IF('[1]#export'!H19="","",'[1]#export'!H19))</f>
        <v>W7 3RT</v>
      </c>
      <c r="N19" s="11" t="str">
        <f>IF('[1]#export'!A19="","",IF('[1]#export'!L19="","",IF(LEFT('[1]#export'!L19,4)="http",'[1]#export'!L19,"http://"&amp;TRIM('[1]#export'!L19))))</f>
        <v>http://www.mayfield.ealing.sch.uk</v>
      </c>
      <c r="O19" s="11" t="str">
        <f>IF('[1]#export'!A19="","",IF('[1]#export'!G19="","",IF(LEFT('[1]#export'!G19,13)="Discretionary","Multiple Boroughs",SUBSTITUTE('[1]#export'!G19,CHAR(10),", "))))</f>
        <v>Ealing</v>
      </c>
      <c r="P19" s="11" t="str">
        <f>IF('[1]#export'!A19="","",'[1]#fixed_data'!$B$5)</f>
        <v>GB-CHC-237725</v>
      </c>
      <c r="Q19" s="11" t="str">
        <f>IF('[1]#export'!A19="","",'[1]#fixed_data'!$B$6)</f>
        <v>John Lyon's Charity</v>
      </c>
      <c r="R19" s="11" t="str">
        <f>IF('[1]#export'!A19="","",IF('[1]#export'!N19="","",'[1]#export'!N19))</f>
        <v>Cultural Capital</v>
      </c>
      <c r="S19" s="15" t="str">
        <f>IF('[1]#export'!A19="","",IF('[1]#export'!M19="","",'[1]#export'!M19))</f>
        <v>Arts in Schools Grant</v>
      </c>
      <c r="T19" s="15" t="str">
        <f>IF('[1]#export'!A19="","",IF(AND(VALUE('[1]#export'!K19)&gt;12,OR('[1]#export'!M19="Bursary",'[1]#export'!M19="Main Grant")),"Multiple year grants are approved in principle for the full term as outlined but are subject to satisfactory reporting and annual authority from the Charity's Trustee to release each tranche.",""))</f>
        <v/>
      </c>
      <c r="U19" s="15" t="str">
        <f>IF('[1]#export'!A19="","",IF('[1]#export'!Q19="","",'[1]#export'!Q19))</f>
        <v>Arts in Schools</v>
      </c>
      <c r="V19" s="15" t="str">
        <f>IF('[1]#export'!A19="","",IF('[1]#export'!O19="","",'[1]#export'!O19))</f>
        <v>Arts &amp; Science</v>
      </c>
      <c r="W19" s="15" t="str">
        <f>IF('[1]#export'!O19="","",'[1]#export'!$O$1)</f>
        <v>Programme Area</v>
      </c>
      <c r="X19" s="15" t="str">
        <f>IF('[1]#export'!A19="","",IF('[1]#export'!P19="","",'[1]#export'!P19))</f>
        <v>5-11 (Primary Children)</v>
      </c>
      <c r="Y19" s="15" t="str">
        <f>IF('[1]#export'!P19="","",'[1]#export'!$P$1)</f>
        <v>Age Group</v>
      </c>
      <c r="Z19" s="16">
        <f>IF('[1]#export'!A19="","",'[1]#export'!I19)</f>
        <v>44595</v>
      </c>
      <c r="AA19" s="11" t="str">
        <f>IF('[1]#export'!A19="","",'[1]#fixed_data'!$B$8)</f>
        <v>http://jlc.london/</v>
      </c>
    </row>
    <row r="20" spans="1:27" x14ac:dyDescent="0.25">
      <c r="A20" s="11" t="str">
        <f>IF('[1]#export'!A20="","",CONCATENATE('[1]#fixed_data'!$B$2&amp;'[1]#export'!A20))</f>
        <v>360G-JLC-108904</v>
      </c>
      <c r="B20" s="11" t="str">
        <f>IF('[1]#export'!A20="","",CONCATENATE('[1]#export'!N20&amp;" grant to "&amp;'[1]#export'!B20))</f>
        <v>Cultural Capital grant to QEII Jubilee School</v>
      </c>
      <c r="C20" s="11" t="str">
        <f>IF('[1]#export'!A20="","",'[1]#export'!D20)</f>
        <v>Inclusive Creative Arts project exploring our place based identity</v>
      </c>
      <c r="D20" s="11" t="str">
        <f>IF('[1]#export'!A20="","",'[1]#fixed_data'!$B$3)</f>
        <v>GBP</v>
      </c>
      <c r="E20" s="12">
        <f>IF('[1]#export'!A20="","",'[1]#export'!E20)</f>
        <v>5000</v>
      </c>
      <c r="F20" s="13" t="str">
        <f>IF('[1]#export'!A20="","",TEXT('[1]#export'!F20,"yyyy-mm-dd"))</f>
        <v>2021-11-25</v>
      </c>
      <c r="G20" s="13" t="str">
        <f>IF('[1]#export'!A20="","",IF('[1]#export'!J20="","",TEXT('[1]#export'!J20,"yyyy-mm-dd")))</f>
        <v>2022-01-10</v>
      </c>
      <c r="H20" s="11" t="str">
        <f>IF('[1]#export'!A20="","",'[1]#export'!K20)</f>
        <v>12</v>
      </c>
      <c r="I20" s="19" t="s">
        <v>37</v>
      </c>
      <c r="J20" s="11" t="str">
        <f>IF('[1]#export'!A20="","",'[1]#export'!B20)</f>
        <v>QEII Jubilee School</v>
      </c>
      <c r="K20" s="14" t="str">
        <f>IF('[1]#export'!A20="","",IF(ISBLANK('[1]#export'!C20),"",IF(LEFT('[1]#export'!C20,3)="GB-","",'[1]#export'!C20)))</f>
        <v/>
      </c>
      <c r="L20" s="14"/>
      <c r="M20" s="11" t="str">
        <f>IF('[1]#export'!A20="","",IF('[1]#export'!H20="","",'[1]#export'!H20))</f>
        <v>W9 3LG</v>
      </c>
      <c r="N20" s="11" t="s">
        <v>38</v>
      </c>
      <c r="O20" s="11" t="str">
        <f>IF('[1]#export'!A20="","",IF('[1]#export'!G20="","",IF(LEFT('[1]#export'!G20,13)="Discretionary","Multiple Boroughs",SUBSTITUTE('[1]#export'!G20,CHAR(10),", "))))</f>
        <v>Westminster, Brent, RBKC</v>
      </c>
      <c r="P20" s="11" t="str">
        <f>IF('[1]#export'!A20="","",'[1]#fixed_data'!$B$5)</f>
        <v>GB-CHC-237725</v>
      </c>
      <c r="Q20" s="11" t="str">
        <f>IF('[1]#export'!A20="","",'[1]#fixed_data'!$B$6)</f>
        <v>John Lyon's Charity</v>
      </c>
      <c r="R20" s="11" t="str">
        <f>IF('[1]#export'!A20="","",IF('[1]#export'!N20="","",'[1]#export'!N20))</f>
        <v>Cultural Capital</v>
      </c>
      <c r="S20" s="15" t="str">
        <f>IF('[1]#export'!A20="","",IF('[1]#export'!M20="","",'[1]#export'!M20))</f>
        <v>Arts in Schools Grant</v>
      </c>
      <c r="T20" s="15" t="str">
        <f>IF('[1]#export'!A20="","",IF(AND(VALUE('[1]#export'!K20)&gt;12,OR('[1]#export'!M20="Bursary",'[1]#export'!M20="Main Grant")),"Multiple year grants are approved in principle for the full term as outlined but are subject to satisfactory reporting and annual authority from the Charity's Trustee to release each tranche.",""))</f>
        <v/>
      </c>
      <c r="U20" s="15" t="str">
        <f>IF('[1]#export'!A20="","",IF('[1]#export'!Q20="","",'[1]#export'!Q20))</f>
        <v>Direct Project Costs</v>
      </c>
      <c r="V20" s="15" t="str">
        <f>IF('[1]#export'!A20="","",IF('[1]#export'!O20="","",'[1]#export'!O20))</f>
        <v>Arts &amp; Science</v>
      </c>
      <c r="W20" s="15" t="str">
        <f>IF('[1]#export'!O20="","",'[1]#export'!$O$1)</f>
        <v>Programme Area</v>
      </c>
      <c r="X20" s="15" t="str">
        <f>IF('[1]#export'!A20="","",IF('[1]#export'!P20="","",'[1]#export'!P20))</f>
        <v>0-25 Years Old</v>
      </c>
      <c r="Y20" s="15" t="str">
        <f>IF('[1]#export'!P20="","",'[1]#export'!$P$1)</f>
        <v>Age Group</v>
      </c>
      <c r="Z20" s="16">
        <f>IF('[1]#export'!A20="","",'[1]#export'!I20)</f>
        <v>44606</v>
      </c>
      <c r="AA20" s="11" t="str">
        <f>IF('[1]#export'!A20="","",'[1]#fixed_data'!$B$8)</f>
        <v>http://jlc.london/</v>
      </c>
    </row>
    <row r="21" spans="1:27" x14ac:dyDescent="0.25">
      <c r="A21" s="11" t="str">
        <f>IF('[1]#export'!A21="","",CONCATENATE('[1]#fixed_data'!$B$2&amp;'[1]#export'!A21))</f>
        <v>360G-JLC-108903</v>
      </c>
      <c r="B21" s="11" t="str">
        <f>IF('[1]#export'!A21="","",CONCATENATE('[1]#export'!N21&amp;" grant to "&amp;'[1]#export'!B21))</f>
        <v>SHAF grant to Thanet Youth and Community Centre</v>
      </c>
      <c r="C21" s="11" t="str">
        <f>IF('[1]#export'!A21="","",'[1]#export'!D21)</f>
        <v>The Thanet Youth and Community Centre - Christmas Youth Programe</v>
      </c>
      <c r="D21" s="11" t="str">
        <f>IF('[1]#export'!A21="","",'[1]#fixed_data'!$B$3)</f>
        <v>GBP</v>
      </c>
      <c r="E21" s="12">
        <f>IF('[1]#export'!A21="","",'[1]#export'!E21)</f>
        <v>2700</v>
      </c>
      <c r="F21" s="13" t="str">
        <f>IF('[1]#export'!A21="","",TEXT('[1]#export'!F21,"yyyy-mm-dd"))</f>
        <v>2021-11-25</v>
      </c>
      <c r="G21" s="13" t="str">
        <f>IF('[1]#export'!A21="","",IF('[1]#export'!J21="","",TEXT('[1]#export'!J21,"yyyy-mm-dd")))</f>
        <v>2021-12-20</v>
      </c>
      <c r="H21" s="11" t="str">
        <f>IF('[1]#export'!A21="","",'[1]#export'!K21)</f>
        <v>12</v>
      </c>
      <c r="I21" s="11" t="str">
        <f>IF('[1]#export'!A21="","",IF(LEFT('[1]#export'!C21,3)="GB-",'[1]#export'!C21,IF(AND(K21="",L21=""),'[1]#fixed_data'!$B$4&amp;SUBSTITUTE(J21," ","-"),IF(K21="","GB-COH-"&amp;L21,IF(LEFT(K21,2)="SC","GB-SC-"&amp;K21,IF(AND(LEFT(K21,1)="1",LEN(K21)=6),"GB-NIC-"&amp;K21,"GB-CHC-"&amp;K21))))))</f>
        <v>GB-CHC-1111955</v>
      </c>
      <c r="J21" s="11" t="str">
        <f>IF('[1]#export'!A21="","",'[1]#export'!B21)</f>
        <v>Thanet Youth and Community Centre</v>
      </c>
      <c r="K21" s="14" t="str">
        <f>IF('[1]#export'!A21="","",IF(ISBLANK('[1]#export'!C21),"",IF(LEFT('[1]#export'!C21,3)="GB-","",'[1]#export'!C21)))</f>
        <v>1111955</v>
      </c>
      <c r="L21" s="14"/>
      <c r="M21" s="11" t="str">
        <f>IF('[1]#export'!A21="","",IF('[1]#export'!H21="","",'[1]#export'!H21))</f>
        <v>NW5 4HD</v>
      </c>
      <c r="N21" s="11" t="str">
        <f>IF('[1]#export'!A21="","",IF('[1]#export'!L21="","",IF(LEFT('[1]#export'!L21,4)="http",'[1]#export'!L21,"http://"&amp;TRIM('[1]#export'!L21))))</f>
        <v>http://www.thethanet.com</v>
      </c>
      <c r="O21" s="11" t="str">
        <f>IF('[1]#export'!A21="","",IF('[1]#export'!G21="","",IF(LEFT('[1]#export'!G21,13)="Discretionary","Multiple Boroughs",SUBSTITUTE('[1]#export'!G21,CHAR(10),", "))))</f>
        <v>Camden</v>
      </c>
      <c r="P21" s="11" t="str">
        <f>IF('[1]#export'!A21="","",'[1]#fixed_data'!$B$5)</f>
        <v>GB-CHC-237725</v>
      </c>
      <c r="Q21" s="11" t="str">
        <f>IF('[1]#export'!A21="","",'[1]#fixed_data'!$B$6)</f>
        <v>John Lyon's Charity</v>
      </c>
      <c r="R21" s="11" t="str">
        <f>IF('[1]#export'!A21="","",IF('[1]#export'!N21="","",'[1]#export'!N21))</f>
        <v>SHAF</v>
      </c>
      <c r="S21" s="15" t="str">
        <f>IF('[1]#export'!A21="","",IF('[1]#export'!M21="","",'[1]#export'!M21))</f>
        <v>School Holiday Activity Fund</v>
      </c>
      <c r="T21" s="15" t="str">
        <f>IF('[1]#export'!A21="","",IF(AND(VALUE('[1]#export'!K21)&gt;12,OR('[1]#export'!M21="Bursary",'[1]#export'!M21="Main Grant")),"Multiple year grants are approved in principle for the full term as outlined but are subject to satisfactory reporting and annual authority from the Charity's Trustee to release each tranche.",""))</f>
        <v/>
      </c>
      <c r="U21" s="15" t="str">
        <f>IF('[1]#export'!A21="","",IF('[1]#export'!Q21="","",'[1]#export'!Q21))</f>
        <v>Salary Costs</v>
      </c>
      <c r="V21" s="15" t="str">
        <f>IF('[1]#export'!A21="","",IF('[1]#export'!O21="","",'[1]#export'!O21))</f>
        <v>Youth Clubs &amp; Youth Activities</v>
      </c>
      <c r="W21" s="15" t="str">
        <f>IF('[1]#export'!O21="","",'[1]#export'!$O$1)</f>
        <v>Programme Area</v>
      </c>
      <c r="X21" s="15" t="str">
        <f>IF('[1]#export'!A21="","",IF('[1]#export'!P21="","",'[1]#export'!P21))</f>
        <v>5-19 (School Age CYP)</v>
      </c>
      <c r="Y21" s="15" t="str">
        <f>IF('[1]#export'!P21="","",'[1]#export'!$P$1)</f>
        <v>Age Group</v>
      </c>
      <c r="Z21" s="16">
        <f>IF('[1]#export'!A21="","",'[1]#export'!I21)</f>
        <v>44712</v>
      </c>
      <c r="AA21" s="11" t="str">
        <f>IF('[1]#export'!A21="","",'[1]#fixed_data'!$B$8)</f>
        <v>http://jlc.london/</v>
      </c>
    </row>
    <row r="22" spans="1:27" x14ac:dyDescent="0.25">
      <c r="A22" s="11" t="str">
        <f>IF('[1]#export'!A22="","",CONCATENATE('[1]#fixed_data'!$B$2&amp;'[1]#export'!A22))</f>
        <v>360G-JLC-108713</v>
      </c>
      <c r="B22" s="11" t="str">
        <f>IF('[1]#export'!A22="","",CONCATENATE('[1]#export'!N22&amp;" grant to "&amp;'[1]#export'!B22))</f>
        <v>Main grant to The Abbey Community Centre</v>
      </c>
      <c r="C22" s="11" t="str">
        <f>IF('[1]#export'!A22="","",'[1]#export'!D22)</f>
        <v>Creche and Outreach service for disadvantaged children aged 0-2</v>
      </c>
      <c r="D22" s="11" t="str">
        <f>IF('[1]#export'!A22="","",'[1]#fixed_data'!$B$3)</f>
        <v>GBP</v>
      </c>
      <c r="E22" s="12">
        <f>IF('[1]#export'!A22="","",'[1]#export'!E22)</f>
        <v>60000</v>
      </c>
      <c r="F22" s="13" t="str">
        <f>IF('[1]#export'!A22="","",TEXT('[1]#export'!F22,"yyyy-mm-dd"))</f>
        <v>2021-11-18</v>
      </c>
      <c r="G22" s="13" t="str">
        <f>IF('[1]#export'!A22="","",IF('[1]#export'!J22="","",TEXT('[1]#export'!J22,"yyyy-mm-dd")))</f>
        <v>2022-01-03</v>
      </c>
      <c r="H22" s="11" t="str">
        <f>IF('[1]#export'!A22="","",'[1]#export'!K22)</f>
        <v>36</v>
      </c>
      <c r="I22" s="11" t="str">
        <f>IF('[1]#export'!A22="","",IF(LEFT('[1]#export'!C22,3)="GB-",'[1]#export'!C22,IF(AND(K22="",L22=""),'[1]#fixed_data'!$B$4&amp;SUBSTITUTE(J22," ","-"),IF(K22="","GB-COH-"&amp;L22,IF(LEFT(K22,2)="SC","GB-SC-"&amp;K22,IF(AND(LEFT(K22,1)="1",LEN(K22)=6),"GB-NIC-"&amp;K22,"GB-CHC-"&amp;K22))))))</f>
        <v>GB-CHC-295191</v>
      </c>
      <c r="J22" s="11" t="str">
        <f>IF('[1]#export'!A22="","",'[1]#export'!B22)</f>
        <v>The Abbey Community Centre</v>
      </c>
      <c r="K22" s="14" t="str">
        <f>IF('[1]#export'!A22="","",IF(ISBLANK('[1]#export'!C22),"",IF(LEFT('[1]#export'!C22,3)="GB-","",'[1]#export'!C22)))</f>
        <v>295191</v>
      </c>
      <c r="L22" s="14"/>
      <c r="M22" s="11" t="str">
        <f>IF('[1]#export'!A22="","",IF('[1]#export'!H22="","",'[1]#export'!H22))</f>
        <v>NW6 4DJ</v>
      </c>
      <c r="N22" s="11" t="str">
        <f>IF('[1]#export'!A22="","",IF('[1]#export'!L22="","",IF(LEFT('[1]#export'!L22,4)="http",'[1]#export'!L22,"http://"&amp;TRIM('[1]#export'!L22))))</f>
        <v>http://www.abbeycc-kilburn.org.uk</v>
      </c>
      <c r="O22" s="11" t="str">
        <f>IF('[1]#export'!A22="","",IF('[1]#export'!G22="","",IF(LEFT('[1]#export'!G22,13)="Discretionary","Multiple Boroughs",SUBSTITUTE('[1]#export'!G22,CHAR(10),", "))))</f>
        <v>Brent, Camden</v>
      </c>
      <c r="P22" s="11" t="str">
        <f>IF('[1]#export'!A22="","",'[1]#fixed_data'!$B$5)</f>
        <v>GB-CHC-237725</v>
      </c>
      <c r="Q22" s="11" t="str">
        <f>IF('[1]#export'!A22="","",'[1]#fixed_data'!$B$6)</f>
        <v>John Lyon's Charity</v>
      </c>
      <c r="R22" s="11" t="str">
        <f>IF('[1]#export'!A22="","",IF('[1]#export'!N22="","",'[1]#export'!N22))</f>
        <v>Main</v>
      </c>
      <c r="S22" s="15" t="str">
        <f>IF('[1]#export'!A22="","",IF('[1]#export'!M22="","",'[1]#export'!M22))</f>
        <v>Main Grant</v>
      </c>
      <c r="T22" s="15" t="str">
        <f>IF('[1]#export'!A22="","",IF(AND(VALUE('[1]#export'!K22)&gt;12,OR('[1]#export'!M22="Bursary",'[1]#export'!M22="Main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 s="15" t="str">
        <f>IF('[1]#export'!A22="","",IF('[1]#export'!Q22="","",'[1]#export'!Q22))</f>
        <v>Salary Costs</v>
      </c>
      <c r="V22" s="15" t="str">
        <f>IF('[1]#export'!A22="","",IF('[1]#export'!O22="","",'[1]#export'!O22))</f>
        <v>Children &amp; Families</v>
      </c>
      <c r="W22" s="15" t="str">
        <f>IF('[1]#export'!O22="","",'[1]#export'!$O$1)</f>
        <v>Programme Area</v>
      </c>
      <c r="X22" s="15" t="str">
        <f>IF('[1]#export'!A22="","",IF('[1]#export'!P22="","",'[1]#export'!P22))</f>
        <v>Under 5s</v>
      </c>
      <c r="Y22" s="15" t="str">
        <f>IF('[1]#export'!P22="","",'[1]#export'!$P$1)</f>
        <v>Age Group</v>
      </c>
      <c r="Z22" s="16">
        <f>IF('[1]#export'!A22="","",'[1]#export'!I22)</f>
        <v>44581</v>
      </c>
      <c r="AA22" s="11" t="str">
        <f>IF('[1]#export'!A22="","",'[1]#fixed_data'!$B$8)</f>
        <v>http://jlc.london/</v>
      </c>
    </row>
    <row r="23" spans="1:27" x14ac:dyDescent="0.25">
      <c r="A23" s="11" t="str">
        <f>IF('[1]#export'!A23="","",CONCATENATE('[1]#fixed_data'!$B$2&amp;'[1]#export'!A23))</f>
        <v>360G-JLC-108796</v>
      </c>
      <c r="B23" s="11" t="str">
        <f>IF('[1]#export'!A23="","",CONCATENATE('[1]#export'!N23&amp;" grant to "&amp;'[1]#export'!B23))</f>
        <v>Main grant to Action Space</v>
      </c>
      <c r="C23" s="11" t="str">
        <f>IF('[1]#export'!A23="","",'[1]#export'!D23)</f>
        <v>Visual art programme for young people with learning disabilities</v>
      </c>
      <c r="D23" s="11" t="str">
        <f>IF('[1]#export'!A23="","",'[1]#fixed_data'!$B$3)</f>
        <v>GBP</v>
      </c>
      <c r="E23" s="12">
        <f>IF('[1]#export'!A23="","",'[1]#export'!E23)</f>
        <v>90000</v>
      </c>
      <c r="F23" s="13" t="str">
        <f>IF('[1]#export'!A23="","",TEXT('[1]#export'!F23,"yyyy-mm-dd"))</f>
        <v>2021-11-18</v>
      </c>
      <c r="G23" s="13" t="str">
        <f>IF('[1]#export'!A23="","",IF('[1]#export'!J23="","",TEXT('[1]#export'!J23,"yyyy-mm-dd")))</f>
        <v>2022-01-13</v>
      </c>
      <c r="H23" s="11" t="str">
        <f>IF('[1]#export'!A23="","",'[1]#export'!K23)</f>
        <v>36</v>
      </c>
      <c r="I23" s="11" t="str">
        <f>IF('[1]#export'!A23="","",IF(LEFT('[1]#export'!C23,3)="GB-",'[1]#export'!C23,IF(AND(K23="",L23=""),'[1]#fixed_data'!$B$4&amp;SUBSTITUTE(J23," ","-"),IF(K23="","GB-COH-"&amp;L23,IF(LEFT(K23,2)="SC","GB-SC-"&amp;K23,IF(AND(LEFT(K23,1)="1",LEN(K23)=6),"GB-NIC-"&amp;K23,"GB-CHC-"&amp;K23))))))</f>
        <v>GB-CHC-289618</v>
      </c>
      <c r="J23" s="11" t="str">
        <f>IF('[1]#export'!A23="","",'[1]#export'!B23)</f>
        <v>Action Space</v>
      </c>
      <c r="K23" s="14" t="str">
        <f>IF('[1]#export'!A23="","",IF(ISBLANK('[1]#export'!C23),"",IF(LEFT('[1]#export'!C23,3)="GB-","",'[1]#export'!C23)))</f>
        <v>289618</v>
      </c>
      <c r="L23" s="14"/>
      <c r="M23" s="11" t="str">
        <f>IF('[1]#export'!A23="","",IF('[1]#export'!H23="","",'[1]#export'!H23))</f>
        <v>WC1N 2NP</v>
      </c>
      <c r="N23" s="11" t="str">
        <f>IF('[1]#export'!A23="","",IF('[1]#export'!L23="","",IF(LEFT('[1]#export'!L23,4)="http",'[1]#export'!L23,"http://"&amp;TRIM('[1]#export'!L23))))</f>
        <v>http://www.actionspace.org</v>
      </c>
      <c r="O23" s="11" t="str">
        <f>IF('[1]#export'!A23="","",IF('[1]#export'!G23="","",IF(LEFT('[1]#export'!G23,13)="Discretionary","Multiple Boroughs",SUBSTITUTE('[1]#export'!G23,CHAR(10),", "))))</f>
        <v>Brent</v>
      </c>
      <c r="P23" s="11" t="str">
        <f>IF('[1]#export'!A23="","",'[1]#fixed_data'!$B$5)</f>
        <v>GB-CHC-237725</v>
      </c>
      <c r="Q23" s="11" t="str">
        <f>IF('[1]#export'!A23="","",'[1]#fixed_data'!$B$6)</f>
        <v>John Lyon's Charity</v>
      </c>
      <c r="R23" s="11" t="str">
        <f>IF('[1]#export'!A23="","",IF('[1]#export'!N23="","",'[1]#export'!N23))</f>
        <v>Main</v>
      </c>
      <c r="S23" s="15" t="str">
        <f>IF('[1]#export'!A23="","",IF('[1]#export'!M23="","",'[1]#export'!M23))</f>
        <v>Main Grant</v>
      </c>
      <c r="T23" s="15" t="str">
        <f>IF('[1]#export'!A23="","",IF(AND(VALUE('[1]#export'!K23)&gt;12,OR('[1]#export'!M23="Bursary",'[1]#export'!M23="Main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 s="15" t="str">
        <f>IF('[1]#export'!A23="","",IF('[1]#export'!Q23="","",'[1]#export'!Q23))</f>
        <v>Salary Costs</v>
      </c>
      <c r="V23" s="15" t="str">
        <f>IF('[1]#export'!A23="","",IF('[1]#export'!O23="","",'[1]#export'!O23))</f>
        <v>Special Needs &amp; Disabilities</v>
      </c>
      <c r="W23" s="15" t="str">
        <f>IF('[1]#export'!O23="","",'[1]#export'!$O$1)</f>
        <v>Programme Area</v>
      </c>
      <c r="X23" s="15" t="str">
        <f>IF('[1]#export'!A23="","",IF('[1]#export'!P23="","",'[1]#export'!P23))</f>
        <v>19-25 (Young Adults Post School)</v>
      </c>
      <c r="Y23" s="15" t="str">
        <f>IF('[1]#export'!P23="","",'[1]#export'!$P$1)</f>
        <v>Age Group</v>
      </c>
      <c r="Z23" s="16">
        <f>IF('[1]#export'!A23="","",'[1]#export'!I23)</f>
        <v>44581</v>
      </c>
      <c r="AA23" s="11" t="str">
        <f>IF('[1]#export'!A23="","",'[1]#fixed_data'!$B$8)</f>
        <v>http://jlc.london/</v>
      </c>
    </row>
    <row r="24" spans="1:27" x14ac:dyDescent="0.25">
      <c r="A24" s="11" t="str">
        <f>IF('[1]#export'!A24="","",CONCATENATE('[1]#fixed_data'!$B$2&amp;'[1]#export'!A24))</f>
        <v>360G-JLC-108559</v>
      </c>
      <c r="B24" s="11" t="str">
        <f>IF('[1]#export'!A24="","",CONCATENATE('[1]#export'!N24&amp;" grant to "&amp;'[1]#export'!B24))</f>
        <v>Main grant to Ansar Youth Project</v>
      </c>
      <c r="C24" s="11" t="str">
        <f>IF('[1]#export'!A24="","",'[1]#export'!D24)</f>
        <v>Director salary and core costs</v>
      </c>
      <c r="D24" s="11" t="str">
        <f>IF('[1]#export'!A24="","",'[1]#fixed_data'!$B$3)</f>
        <v>GBP</v>
      </c>
      <c r="E24" s="12">
        <f>IF('[1]#export'!A24="","",'[1]#export'!E24)</f>
        <v>105000</v>
      </c>
      <c r="F24" s="13" t="str">
        <f>IF('[1]#export'!A24="","",TEXT('[1]#export'!F24,"yyyy-mm-dd"))</f>
        <v>2021-11-18</v>
      </c>
      <c r="G24" s="13" t="str">
        <f>IF('[1]#export'!A24="","",IF('[1]#export'!J24="","",TEXT('[1]#export'!J24,"yyyy-mm-dd")))</f>
        <v>2021-12-01</v>
      </c>
      <c r="H24" s="11" t="str">
        <f>IF('[1]#export'!A24="","",'[1]#export'!K24)</f>
        <v>36</v>
      </c>
      <c r="I24" s="11" t="str">
        <f>IF('[1]#export'!A24="","",IF(LEFT('[1]#export'!C24,3)="GB-",'[1]#export'!C24,IF(AND(K24="",L24=""),'[1]#fixed_data'!$B$4&amp;SUBSTITUTE(J24," ","-"),IF(K24="","GB-COH-"&amp;L24,IF(LEFT(K24,2)="SC","GB-SC-"&amp;K24,IF(AND(LEFT(K24,1)="1",LEN(K24)=6),"GB-NIC-"&amp;K24,"GB-CHC-"&amp;K24))))))</f>
        <v>GB-CHC-1119724</v>
      </c>
      <c r="J24" s="11" t="str">
        <f>IF('[1]#export'!A24="","",'[1]#export'!B24)</f>
        <v>Ansar Youth Project</v>
      </c>
      <c r="K24" s="14" t="str">
        <f>IF('[1]#export'!A24="","",IF(ISBLANK('[1]#export'!C24),"",IF(LEFT('[1]#export'!C24,3)="GB-","",'[1]#export'!C24)))</f>
        <v>1119724</v>
      </c>
      <c r="L24" s="14"/>
      <c r="M24" s="11" t="str">
        <f>IF('[1]#export'!A24="","",IF('[1]#export'!H24="","",'[1]#export'!H24))</f>
        <v>HA9 7EU</v>
      </c>
      <c r="N24" s="11" t="str">
        <f>IF('[1]#export'!A24="","",IF('[1]#export'!L24="","",IF(LEFT('[1]#export'!L24,4)="http",'[1]#export'!L24,"http://"&amp;TRIM('[1]#export'!L24))))</f>
        <v>http://AnsarYouth.org.uk</v>
      </c>
      <c r="O24" s="11" t="str">
        <f>IF('[1]#export'!A24="","",IF('[1]#export'!G24="","",IF(LEFT('[1]#export'!G24,13)="Discretionary","Multiple Boroughs",SUBSTITUTE('[1]#export'!G24,CHAR(10),", "))))</f>
        <v>Brent</v>
      </c>
      <c r="P24" s="11" t="str">
        <f>IF('[1]#export'!A24="","",'[1]#fixed_data'!$B$5)</f>
        <v>GB-CHC-237725</v>
      </c>
      <c r="Q24" s="11" t="str">
        <f>IF('[1]#export'!A24="","",'[1]#fixed_data'!$B$6)</f>
        <v>John Lyon's Charity</v>
      </c>
      <c r="R24" s="11" t="str">
        <f>IF('[1]#export'!A24="","",IF('[1]#export'!N24="","",'[1]#export'!N24))</f>
        <v>Main</v>
      </c>
      <c r="S24" s="15" t="str">
        <f>IF('[1]#export'!A24="","",IF('[1]#export'!M24="","",'[1]#export'!M24))</f>
        <v>Main Grant</v>
      </c>
      <c r="T24" s="15" t="str">
        <f>IF('[1]#export'!A24="","",IF(AND(VALUE('[1]#export'!K24)&gt;12,OR('[1]#export'!M24="Bursary",'[1]#export'!M24="Main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 s="15" t="str">
        <f>IF('[1]#export'!A24="","",IF('[1]#export'!Q24="","",'[1]#export'!Q24))</f>
        <v>Salary Costs</v>
      </c>
      <c r="V24" s="15" t="str">
        <f>IF('[1]#export'!A24="","",IF('[1]#export'!O24="","",'[1]#export'!O24))</f>
        <v>Youth Clubs &amp; Youth Activities</v>
      </c>
      <c r="W24" s="15" t="str">
        <f>IF('[1]#export'!O24="","",'[1]#export'!$O$1)</f>
        <v>Programme Area</v>
      </c>
      <c r="X24" s="15" t="str">
        <f>IF('[1]#export'!A24="","",IF('[1]#export'!P24="","",'[1]#export'!P24))</f>
        <v>5-19 (School Age CYP)</v>
      </c>
      <c r="Y24" s="15" t="str">
        <f>IF('[1]#export'!P24="","",'[1]#export'!$P$1)</f>
        <v>Age Group</v>
      </c>
      <c r="Z24" s="16">
        <f>IF('[1]#export'!A24="","",'[1]#export'!I24)</f>
        <v>44606</v>
      </c>
      <c r="AA24" s="11" t="str">
        <f>IF('[1]#export'!A24="","",'[1]#fixed_data'!$B$8)</f>
        <v>http://jlc.london/</v>
      </c>
    </row>
    <row r="25" spans="1:27" x14ac:dyDescent="0.25">
      <c r="A25" s="11" t="str">
        <f>IF('[1]#export'!A25="","",CONCATENATE('[1]#fixed_data'!$B$2&amp;'[1]#export'!A25))</f>
        <v>360G-JLC-108539</v>
      </c>
      <c r="B25" s="11" t="str">
        <f>IF('[1]#export'!A25="","",CONCATENATE('[1]#export'!N25&amp;" grant to "&amp;'[1]#export'!B25))</f>
        <v xml:space="preserve">Main grant to Anti-Tribalism Movement </v>
      </c>
      <c r="C25" s="11" t="str">
        <f>IF('[1]#export'!A25="","",'[1]#export'!D25)</f>
        <v>DONTJUDGEDONTLABEL</v>
      </c>
      <c r="D25" s="11" t="str">
        <f>IF('[1]#export'!A25="","",'[1]#fixed_data'!$B$3)</f>
        <v>GBP</v>
      </c>
      <c r="E25" s="12">
        <f>IF('[1]#export'!A25="","",'[1]#export'!E25)</f>
        <v>90000</v>
      </c>
      <c r="F25" s="13" t="str">
        <f>IF('[1]#export'!A25="","",TEXT('[1]#export'!F25,"yyyy-mm-dd"))</f>
        <v>2021-11-18</v>
      </c>
      <c r="G25" s="13" t="str">
        <f>IF('[1]#export'!A25="","",IF('[1]#export'!J25="","",TEXT('[1]#export'!J25,"yyyy-mm-dd")))</f>
        <v>2022-01-01</v>
      </c>
      <c r="H25" s="11" t="str">
        <f>IF('[1]#export'!A25="","",'[1]#export'!K25)</f>
        <v>36</v>
      </c>
      <c r="I25" s="11" t="str">
        <f>IF('[1]#export'!A25="","",IF(LEFT('[1]#export'!C25,3)="GB-",'[1]#export'!C25,IF(AND(K25="",L25=""),'[1]#fixed_data'!$B$4&amp;SUBSTITUTE(J25," ","-"),IF(K25="","GB-COH-"&amp;L25,IF(LEFT(K25,2)="SC","GB-SC-"&amp;K25,IF(AND(LEFT(K25,1)="1",LEN(K25)=6),"GB-NIC-"&amp;K25,"GB-CHC-"&amp;K25))))))</f>
        <v>GB-CHC-1168836</v>
      </c>
      <c r="J25" s="11" t="str">
        <f>IF('[1]#export'!A25="","",'[1]#export'!B25)</f>
        <v xml:space="preserve">Anti-Tribalism Movement </v>
      </c>
      <c r="K25" s="14" t="str">
        <f>IF('[1]#export'!A25="","",IF(ISBLANK('[1]#export'!C25),"",IF(LEFT('[1]#export'!C25,3)="GB-","",'[1]#export'!C25)))</f>
        <v>1168836</v>
      </c>
      <c r="L25" s="14"/>
      <c r="M25" s="11" t="str">
        <f>IF('[1]#export'!A25="","",IF('[1]#export'!H25="","",'[1]#export'!H25))</f>
        <v>W12 8LJ</v>
      </c>
      <c r="N25" s="11" t="str">
        <f>IF('[1]#export'!A25="","",IF('[1]#export'!L25="","",IF(LEFT('[1]#export'!L25,4)="http",'[1]#export'!L25,"http://"&amp;TRIM('[1]#export'!L25))))</f>
        <v>http://www.theatm.org</v>
      </c>
      <c r="O25" s="11" t="str">
        <f>IF('[1]#export'!A25="","",IF('[1]#export'!G25="","",IF(LEFT('[1]#export'!G25,13)="Discretionary","Multiple Boroughs",SUBSTITUTE('[1]#export'!G25,CHAR(10),", "))))</f>
        <v>Brent, Ealing, Camden, H&amp;F</v>
      </c>
      <c r="P25" s="11" t="str">
        <f>IF('[1]#export'!A25="","",'[1]#fixed_data'!$B$5)</f>
        <v>GB-CHC-237725</v>
      </c>
      <c r="Q25" s="11" t="str">
        <f>IF('[1]#export'!A25="","",'[1]#fixed_data'!$B$6)</f>
        <v>John Lyon's Charity</v>
      </c>
      <c r="R25" s="11" t="str">
        <f>IF('[1]#export'!A25="","",IF('[1]#export'!N25="","",'[1]#export'!N25))</f>
        <v>Main</v>
      </c>
      <c r="S25" s="15" t="str">
        <f>IF('[1]#export'!A25="","",IF('[1]#export'!M25="","",'[1]#export'!M25))</f>
        <v>Main Grant</v>
      </c>
      <c r="T25" s="15" t="str">
        <f>IF('[1]#export'!A25="","",IF(AND(VALUE('[1]#export'!K25)&gt;12,OR('[1]#export'!M25="Bursary",'[1]#export'!M25="Main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5" s="15" t="str">
        <f>IF('[1]#export'!A25="","",IF('[1]#export'!Q25="","",'[1]#export'!Q25))</f>
        <v>Direct Project Costs</v>
      </c>
      <c r="V25" s="15" t="str">
        <f>IF('[1]#export'!A25="","",IF('[1]#export'!O25="","",'[1]#export'!O25))</f>
        <v>Youth Issues</v>
      </c>
      <c r="W25" s="15" t="str">
        <f>IF('[1]#export'!O25="","",'[1]#export'!$O$1)</f>
        <v>Programme Area</v>
      </c>
      <c r="X25" s="15" t="str">
        <f>IF('[1]#export'!A25="","",IF('[1]#export'!P25="","",'[1]#export'!P25))</f>
        <v>11-19 (Secondary YP)</v>
      </c>
      <c r="Y25" s="15" t="str">
        <f>IF('[1]#export'!P25="","",'[1]#export'!$P$1)</f>
        <v>Age Group</v>
      </c>
      <c r="Z25" s="16">
        <f>IF('[1]#export'!A25="","",'[1]#export'!I25)</f>
        <v>44631</v>
      </c>
      <c r="AA25" s="11" t="str">
        <f>IF('[1]#export'!A25="","",'[1]#fixed_data'!$B$8)</f>
        <v>http://jlc.london/</v>
      </c>
    </row>
    <row r="26" spans="1:27" x14ac:dyDescent="0.25">
      <c r="A26" s="11" t="str">
        <f>IF('[1]#export'!A26="","",CONCATENATE('[1]#fixed_data'!$B$2&amp;'[1]#export'!A26))</f>
        <v>360G-JLC-108561</v>
      </c>
      <c r="B26" s="11" t="str">
        <f>IF('[1]#export'!A26="","",CONCATENATE('[1]#export'!N26&amp;" grant to "&amp;'[1]#export'!B26))</f>
        <v>Main grant to The Arts Emergency Service</v>
      </c>
      <c r="C26" s="11" t="str">
        <f>IF('[1]#export'!A26="","",'[1]#export'!D26)</f>
        <v>London Mentoring Programme</v>
      </c>
      <c r="D26" s="11" t="str">
        <f>IF('[1]#export'!A26="","",'[1]#fixed_data'!$B$3)</f>
        <v>GBP</v>
      </c>
      <c r="E26" s="12">
        <f>IF('[1]#export'!A26="","",'[1]#export'!E26)</f>
        <v>75000</v>
      </c>
      <c r="F26" s="13" t="str">
        <f>IF('[1]#export'!A26="","",TEXT('[1]#export'!F26,"yyyy-mm-dd"))</f>
        <v>2021-11-18</v>
      </c>
      <c r="G26" s="13" t="str">
        <f>IF('[1]#export'!A26="","",IF('[1]#export'!J26="","",TEXT('[1]#export'!J26,"yyyy-mm-dd")))</f>
        <v>2022-01-01</v>
      </c>
      <c r="H26" s="11" t="str">
        <f>IF('[1]#export'!A26="","",'[1]#export'!K26)</f>
        <v>36</v>
      </c>
      <c r="I26" s="11" t="str">
        <f>IF('[1]#export'!A26="","",IF(LEFT('[1]#export'!C26,3)="GB-",'[1]#export'!C26,IF(AND(K26="",L26=""),'[1]#fixed_data'!$B$4&amp;SUBSTITUTE(J26," ","-"),IF(K26="","GB-COH-"&amp;L26,IF(LEFT(K26,2)="SC","GB-SC-"&amp;K26,IF(AND(LEFT(K26,1)="1",LEN(K26)=6),"GB-NIC-"&amp;K26,"GB-CHC-"&amp;K26))))))</f>
        <v>GB-CHC-1152377</v>
      </c>
      <c r="J26" s="11" t="str">
        <f>IF('[1]#export'!A26="","",'[1]#export'!B26)</f>
        <v>The Arts Emergency Service</v>
      </c>
      <c r="K26" s="14" t="str">
        <f>IF('[1]#export'!A26="","",IF(ISBLANK('[1]#export'!C26),"",IF(LEFT('[1]#export'!C26,3)="GB-","",'[1]#export'!C26)))</f>
        <v>1152377</v>
      </c>
      <c r="L26" s="14"/>
      <c r="M26" s="11" t="str">
        <f>IF('[1]#export'!A26="","",IF('[1]#export'!H26="","",'[1]#export'!H26))</f>
        <v>N4 2TG</v>
      </c>
      <c r="N26" s="11" t="str">
        <f>IF('[1]#export'!A26="","",IF('[1]#export'!L26="","",IF(LEFT('[1]#export'!L26,4)="http",'[1]#export'!L26,"http://"&amp;TRIM('[1]#export'!L26))))</f>
        <v>http://www.arts-emergency.org</v>
      </c>
      <c r="O26" s="11" t="str">
        <f>IF('[1]#export'!A26="","",IF('[1]#export'!G26="","",IF(LEFT('[1]#export'!G26,13)="Discretionary","Multiple Boroughs",SUBSTITUTE('[1]#export'!G26,CHAR(10),", "))))</f>
        <v>Multiple Boroughs</v>
      </c>
      <c r="P26" s="11" t="str">
        <f>IF('[1]#export'!A26="","",'[1]#fixed_data'!$B$5)</f>
        <v>GB-CHC-237725</v>
      </c>
      <c r="Q26" s="11" t="str">
        <f>IF('[1]#export'!A26="","",'[1]#fixed_data'!$B$6)</f>
        <v>John Lyon's Charity</v>
      </c>
      <c r="R26" s="11" t="str">
        <f>IF('[1]#export'!A26="","",IF('[1]#export'!N26="","",'[1]#export'!N26))</f>
        <v>Main</v>
      </c>
      <c r="S26" s="15" t="str">
        <f>IF('[1]#export'!A26="","",IF('[1]#export'!M26="","",'[1]#export'!M26))</f>
        <v>Main Grant</v>
      </c>
      <c r="T26" s="15" t="str">
        <f>IF('[1]#export'!A26="","",IF(AND(VALUE('[1]#export'!K26)&gt;12,OR('[1]#export'!M26="Bursary",'[1]#export'!M26="Main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6" s="15" t="str">
        <f>IF('[1]#export'!A26="","",IF('[1]#export'!Q26="","",'[1]#export'!Q26))</f>
        <v>Direct Project Costs</v>
      </c>
      <c r="V26" s="15" t="str">
        <f>IF('[1]#export'!A26="","",IF('[1]#export'!O26="","",'[1]#export'!O26))</f>
        <v>Education &amp; Learning</v>
      </c>
      <c r="W26" s="15" t="str">
        <f>IF('[1]#export'!O26="","",'[1]#export'!$O$1)</f>
        <v>Programme Area</v>
      </c>
      <c r="X26" s="15" t="str">
        <f>IF('[1]#export'!A26="","",IF('[1]#export'!P26="","",'[1]#export'!P26))</f>
        <v>16-25 (GCSE+)</v>
      </c>
      <c r="Y26" s="15" t="str">
        <f>IF('[1]#export'!P26="","",'[1]#export'!$P$1)</f>
        <v>Age Group</v>
      </c>
      <c r="Z26" s="16">
        <f>IF('[1]#export'!A26="","",'[1]#export'!I26)</f>
        <v>44546</v>
      </c>
      <c r="AA26" s="11" t="str">
        <f>IF('[1]#export'!A26="","",'[1]#fixed_data'!$B$8)</f>
        <v>http://jlc.london/</v>
      </c>
    </row>
    <row r="27" spans="1:27" x14ac:dyDescent="0.25">
      <c r="A27" s="11" t="str">
        <f>IF('[1]#export'!A27="","",CONCATENATE('[1]#fixed_data'!$B$2&amp;'[1]#export'!A27))</f>
        <v>360G-JLC-108819</v>
      </c>
      <c r="B27" s="11" t="str">
        <f>IF('[1]#export'!A27="","",CONCATENATE('[1]#export'!N27&amp;" grant to "&amp;'[1]#export'!B27))</f>
        <v>Main grant to Brent Adolescent Centre</v>
      </c>
      <c r="C27" s="11" t="str">
        <f>IF('[1]#export'!A27="","",'[1]#export'!D27)</f>
        <v>In-house Services: Core Costs</v>
      </c>
      <c r="D27" s="11" t="str">
        <f>IF('[1]#export'!A27="","",'[1]#fixed_data'!$B$3)</f>
        <v>GBP</v>
      </c>
      <c r="E27" s="12">
        <f>IF('[1]#export'!A27="","",'[1]#export'!E27)</f>
        <v>120000</v>
      </c>
      <c r="F27" s="13" t="str">
        <f>IF('[1]#export'!A27="","",TEXT('[1]#export'!F27,"yyyy-mm-dd"))</f>
        <v>2021-11-18</v>
      </c>
      <c r="G27" s="13" t="str">
        <f>IF('[1]#export'!A27="","",IF('[1]#export'!J27="","",TEXT('[1]#export'!J27,"yyyy-mm-dd")))</f>
        <v>2021-12-01</v>
      </c>
      <c r="H27" s="11" t="str">
        <f>IF('[1]#export'!A27="","",'[1]#export'!K27)</f>
        <v>36</v>
      </c>
      <c r="I27" s="11" t="str">
        <f>IF('[1]#export'!A27="","",IF(LEFT('[1]#export'!C27,3)="GB-",'[1]#export'!C27,IF(AND(K27="",L27=""),'[1]#fixed_data'!$B$4&amp;SUBSTITUTE(J27," ","-"),IF(K27="","GB-COH-"&amp;L27,IF(LEFT(K27,2)="SC","GB-SC-"&amp;K27,IF(AND(LEFT(K27,1)="1",LEN(K27)=6),"GB-NIC-"&amp;K27,"GB-CHC-"&amp;K27))))))</f>
        <v>GB-CHC-1081903</v>
      </c>
      <c r="J27" s="11" t="str">
        <f>IF('[1]#export'!A27="","",'[1]#export'!B27)</f>
        <v>Brent Adolescent Centre</v>
      </c>
      <c r="K27" s="14" t="str">
        <f>IF('[1]#export'!A27="","",IF(ISBLANK('[1]#export'!C27),"",IF(LEFT('[1]#export'!C27,3)="GB-","",'[1]#export'!C27)))</f>
        <v>1081903</v>
      </c>
      <c r="L27" s="14"/>
      <c r="M27" s="11" t="str">
        <f>IF('[1]#export'!A27="","",IF('[1]#export'!H27="","",'[1]#export'!H27))</f>
        <v>NW6 7TT</v>
      </c>
      <c r="N27" s="11" t="str">
        <f>IF('[1]#export'!A27="","",IF('[1]#export'!L27="","",IF(LEFT('[1]#export'!L27,4)="http",'[1]#export'!L27,"http://"&amp;TRIM('[1]#export'!L27))))</f>
        <v>http://www.brentcentre.org.uk</v>
      </c>
      <c r="O27" s="11" t="str">
        <f>IF('[1]#export'!A27="","",IF('[1]#export'!G27="","",IF(LEFT('[1]#export'!G27,13)="Discretionary","Multiple Boroughs",SUBSTITUTE('[1]#export'!G27,CHAR(10),", "))))</f>
        <v>Brent</v>
      </c>
      <c r="P27" s="11" t="str">
        <f>IF('[1]#export'!A27="","",'[1]#fixed_data'!$B$5)</f>
        <v>GB-CHC-237725</v>
      </c>
      <c r="Q27" s="11" t="str">
        <f>IF('[1]#export'!A27="","",'[1]#fixed_data'!$B$6)</f>
        <v>John Lyon's Charity</v>
      </c>
      <c r="R27" s="11" t="str">
        <f>IF('[1]#export'!A27="","",IF('[1]#export'!N27="","",'[1]#export'!N27))</f>
        <v>Main</v>
      </c>
      <c r="S27" s="15" t="str">
        <f>IF('[1]#export'!A27="","",IF('[1]#export'!M27="","",'[1]#export'!M27))</f>
        <v>Main Grant</v>
      </c>
      <c r="T27" s="15" t="str">
        <f>IF('[1]#export'!A27="","",IF(AND(VALUE('[1]#export'!K27)&gt;12,OR('[1]#export'!M27="Bursary",'[1]#export'!M27="Main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7" s="15" t="str">
        <f>IF('[1]#export'!A27="","",IF('[1]#export'!Q27="","",'[1]#export'!Q27))</f>
        <v>Core Costs</v>
      </c>
      <c r="V27" s="15" t="str">
        <f>IF('[1]#export'!A27="","",IF('[1]#export'!O27="","",'[1]#export'!O27))</f>
        <v>Emotional Wellbeing</v>
      </c>
      <c r="W27" s="15" t="str">
        <f>IF('[1]#export'!O27="","",'[1]#export'!$O$1)</f>
        <v>Programme Area</v>
      </c>
      <c r="X27" s="15" t="str">
        <f>IF('[1]#export'!A27="","",IF('[1]#export'!P27="","",'[1]#export'!P27))</f>
        <v>11-25 (Secondary+ YP)</v>
      </c>
      <c r="Y27" s="15" t="str">
        <f>IF('[1]#export'!P27="","",'[1]#export'!$P$1)</f>
        <v>Age Group</v>
      </c>
      <c r="Z27" s="16">
        <f>IF('[1]#export'!A27="","",'[1]#export'!I27)</f>
        <v>44546</v>
      </c>
      <c r="AA27" s="11" t="str">
        <f>IF('[1]#export'!A27="","",'[1]#fixed_data'!$B$8)</f>
        <v>http://jlc.london/</v>
      </c>
    </row>
    <row r="28" spans="1:27" x14ac:dyDescent="0.25">
      <c r="A28" s="11" t="str">
        <f>IF('[1]#export'!A28="","",CONCATENATE('[1]#fixed_data'!$B$2&amp;'[1]#export'!A28))</f>
        <v>360G-JLC-108451</v>
      </c>
      <c r="B28" s="11" t="str">
        <f>IF('[1]#export'!A28="","",CONCATENATE('[1]#export'!N28&amp;" grant to "&amp;'[1]#export'!B28))</f>
        <v>Main grant to BFTS</v>
      </c>
      <c r="C28" s="11" t="str">
        <f>IF('[1]#export'!A28="","",'[1]#export'!D28)</f>
        <v>DBA Mentoring Program</v>
      </c>
      <c r="D28" s="11" t="str">
        <f>IF('[1]#export'!A28="","",'[1]#fixed_data'!$B$3)</f>
        <v>GBP</v>
      </c>
      <c r="E28" s="12">
        <f>IF('[1]#export'!A28="","",'[1]#export'!E28)</f>
        <v>88500</v>
      </c>
      <c r="F28" s="13" t="str">
        <f>IF('[1]#export'!A28="","",TEXT('[1]#export'!F28,"yyyy-mm-dd"))</f>
        <v>2021-11-18</v>
      </c>
      <c r="G28" s="13" t="str">
        <f>IF('[1]#export'!A28="","",IF('[1]#export'!J28="","",TEXT('[1]#export'!J28,"yyyy-mm-dd")))</f>
        <v>2021-06-01</v>
      </c>
      <c r="H28" s="11" t="str">
        <f>IF('[1]#export'!A28="","",'[1]#export'!K28)</f>
        <v>36</v>
      </c>
      <c r="I28" s="11" t="str">
        <f>IF('[1]#export'!A28="","",IF(LEFT('[1]#export'!C28,3)="GB-",'[1]#export'!C28,IF(AND(K28="",L28=""),'[1]#fixed_data'!$B$4&amp;SUBSTITUTE(J28," ","-"),IF(K28="","GB-COH-"&amp;L28,IF(LEFT(K28,2)="SC","GB-SC-"&amp;K28,IF(AND(LEFT(K28,1)="1",LEN(K28)=6),"GB-NIC-"&amp;K28,"GB-CHC-"&amp;K28))))))</f>
        <v>GB-CHC-1176158</v>
      </c>
      <c r="J28" s="11" t="str">
        <f>IF('[1]#export'!A28="","",'[1]#export'!B28)</f>
        <v>BFTS</v>
      </c>
      <c r="K28" s="14" t="str">
        <f>IF('[1]#export'!A28="","",IF(ISBLANK('[1]#export'!C28),"",IF(LEFT('[1]#export'!C28,3)="GB-","",'[1]#export'!C28)))</f>
        <v>1176158</v>
      </c>
      <c r="L28" s="14"/>
      <c r="M28" s="11" t="str">
        <f>IF('[1]#export'!A28="","",IF('[1]#export'!H28="","",'[1]#export'!H28))</f>
        <v>NG4 2LA</v>
      </c>
      <c r="N28" s="11" t="str">
        <f>IF('[1]#export'!A28="","",IF('[1]#export'!L28="","",IF(LEFT('[1]#export'!L28,4)="http",'[1]#export'!L28,"http://"&amp;TRIM('[1]#export'!L28))))</f>
        <v>http://www.bfts.org.uk</v>
      </c>
      <c r="O28" s="11" t="str">
        <f>IF('[1]#export'!A28="","",IF('[1]#export'!G28="","",IF(LEFT('[1]#export'!G28,13)="Discretionary","Multiple Boroughs",SUBSTITUTE('[1]#export'!G28,CHAR(10),", "))))</f>
        <v>Harrow, Barnet, Brent</v>
      </c>
      <c r="P28" s="11" t="str">
        <f>IF('[1]#export'!A28="","",'[1]#fixed_data'!$B$5)</f>
        <v>GB-CHC-237725</v>
      </c>
      <c r="Q28" s="11" t="str">
        <f>IF('[1]#export'!A28="","",'[1]#fixed_data'!$B$6)</f>
        <v>John Lyon's Charity</v>
      </c>
      <c r="R28" s="11" t="str">
        <f>IF('[1]#export'!A28="","",IF('[1]#export'!N28="","",'[1]#export'!N28))</f>
        <v>Main</v>
      </c>
      <c r="S28" s="15" t="str">
        <f>IF('[1]#export'!A28="","",IF('[1]#export'!M28="","",'[1]#export'!M28))</f>
        <v>Main Grant</v>
      </c>
      <c r="T28" s="15" t="str">
        <f>IF('[1]#export'!A28="","",IF(AND(VALUE('[1]#export'!K28)&gt;12,OR('[1]#export'!M28="Bursary",'[1]#export'!M28="Main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8" s="15" t="str">
        <f>IF('[1]#export'!A28="","",IF('[1]#export'!Q28="","",'[1]#export'!Q28))</f>
        <v>Direct Project Costs</v>
      </c>
      <c r="V28" s="15" t="str">
        <f>IF('[1]#export'!A28="","",IF('[1]#export'!O28="","",'[1]#export'!O28))</f>
        <v>Education &amp; Learning</v>
      </c>
      <c r="W28" s="15" t="str">
        <f>IF('[1]#export'!O28="","",'[1]#export'!$O$1)</f>
        <v>Programme Area</v>
      </c>
      <c r="X28" s="15" t="str">
        <f>IF('[1]#export'!A28="","",IF('[1]#export'!P28="","",'[1]#export'!P28))</f>
        <v>5-11 (Primary Children)</v>
      </c>
      <c r="Y28" s="15" t="str">
        <f>IF('[1]#export'!P28="","",'[1]#export'!$P$1)</f>
        <v>Age Group</v>
      </c>
      <c r="Z28" s="16">
        <f>IF('[1]#export'!A28="","",'[1]#export'!I28)</f>
        <v>44546</v>
      </c>
      <c r="AA28" s="11" t="str">
        <f>IF('[1]#export'!A28="","",'[1]#fixed_data'!$B$8)</f>
        <v>http://jlc.london/</v>
      </c>
    </row>
    <row r="29" spans="1:27" x14ac:dyDescent="0.25">
      <c r="A29" s="11" t="str">
        <f>IF('[1]#export'!A29="","",CONCATENATE('[1]#fixed_data'!$B$2&amp;'[1]#export'!A29))</f>
        <v>360G-JLC-108842</v>
      </c>
      <c r="B29" s="11" t="str">
        <f>IF('[1]#export'!A29="","",CONCATENATE('[1]#export'!N29&amp;" grant to "&amp;'[1]#export'!B29))</f>
        <v>Recovery grant to Britsom</v>
      </c>
      <c r="C29" s="11" t="str">
        <f>IF('[1]#export'!A29="","",'[1]#export'!D29)</f>
        <v>Core Costs</v>
      </c>
      <c r="D29" s="11" t="str">
        <f>IF('[1]#export'!A29="","",'[1]#fixed_data'!$B$3)</f>
        <v>GBP</v>
      </c>
      <c r="E29" s="12">
        <f>IF('[1]#export'!A29="","",'[1]#export'!E29)</f>
        <v>120000</v>
      </c>
      <c r="F29" s="13" t="str">
        <f>IF('[1]#export'!A29="","",TEXT('[1]#export'!F29,"yyyy-mm-dd"))</f>
        <v>2021-11-18</v>
      </c>
      <c r="G29" s="13" t="str">
        <f>IF('[1]#export'!A29="","",IF('[1]#export'!J29="","",TEXT('[1]#export'!J29,"yyyy-mm-dd")))</f>
        <v>2021-12-01</v>
      </c>
      <c r="H29" s="11" t="str">
        <f>IF('[1]#export'!A29="","",'[1]#export'!K29)</f>
        <v>36</v>
      </c>
      <c r="I29" s="11" t="str">
        <f>IF('[1]#export'!A29="","",IF(LEFT('[1]#export'!C29,3)="GB-",'[1]#export'!C29,IF(AND(K29="",L29=""),'[1]#fixed_data'!$B$4&amp;SUBSTITUTE(J29," ","-"),IF(K29="","GB-COH-"&amp;L29,IF(LEFT(K29,2)="SC","GB-SC-"&amp;K29,IF(AND(LEFT(K29,1)="1",LEN(K29)=6),"GB-NIC-"&amp;K29,"GB-CHC-"&amp;K29))))))</f>
        <v>GB-CHC-1125927</v>
      </c>
      <c r="J29" s="11" t="str">
        <f>IF('[1]#export'!A29="","",'[1]#export'!B29)</f>
        <v>Britsom</v>
      </c>
      <c r="K29" s="14" t="str">
        <f>IF('[1]#export'!A29="","",IF(ISBLANK('[1]#export'!C29),"",IF(LEFT('[1]#export'!C29,3)="GB-","",'[1]#export'!C29)))</f>
        <v>1125927</v>
      </c>
      <c r="L29" s="14"/>
      <c r="M29" s="11" t="str">
        <f>IF('[1]#export'!A29="","",IF('[1]#export'!H29="","",'[1]#export'!H29))</f>
        <v>NW7 2AE</v>
      </c>
      <c r="N29" s="11" t="str">
        <f>IF('[1]#export'!A29="","",IF('[1]#export'!L29="","",IF(LEFT('[1]#export'!L29,4)="http",'[1]#export'!L29,"http://"&amp;TRIM('[1]#export'!L29))))</f>
        <v>http://www.britsom.org/</v>
      </c>
      <c r="O29" s="11" t="str">
        <f>IF('[1]#export'!A29="","",IF('[1]#export'!G29="","",IF(LEFT('[1]#export'!G29,13)="Discretionary","Multiple Boroughs",SUBSTITUTE('[1]#export'!G29,CHAR(10),", "))))</f>
        <v>Barnet</v>
      </c>
      <c r="P29" s="11" t="str">
        <f>IF('[1]#export'!A29="","",'[1]#fixed_data'!$B$5)</f>
        <v>GB-CHC-237725</v>
      </c>
      <c r="Q29" s="11" t="str">
        <f>IF('[1]#export'!A29="","",'[1]#fixed_data'!$B$6)</f>
        <v>John Lyon's Charity</v>
      </c>
      <c r="R29" s="11" t="str">
        <f>IF('[1]#export'!A29="","",IF('[1]#export'!N29="","",'[1]#export'!N29))</f>
        <v>Recovery</v>
      </c>
      <c r="S29" s="15" t="str">
        <f>IF('[1]#export'!A29="","",IF('[1]#export'!M29="","",'[1]#export'!M29))</f>
        <v>Main Grant</v>
      </c>
      <c r="T29" s="15" t="str">
        <f>IF('[1]#export'!A29="","",IF(AND(VALUE('[1]#export'!K29)&gt;12,OR('[1]#export'!M29="Bursary",'[1]#export'!M29="Main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9" s="15" t="str">
        <f>IF('[1]#export'!A29="","",IF('[1]#export'!Q29="","",'[1]#export'!Q29))</f>
        <v>Core Costs</v>
      </c>
      <c r="V29" s="15" t="str">
        <f>IF('[1]#export'!A29="","",IF('[1]#export'!O29="","",'[1]#export'!O29))</f>
        <v>Education &amp; Learning</v>
      </c>
      <c r="W29" s="15" t="str">
        <f>IF('[1]#export'!O29="","",'[1]#export'!$O$1)</f>
        <v>Programme Area</v>
      </c>
      <c r="X29" s="15" t="str">
        <f>IF('[1]#export'!A29="","",IF('[1]#export'!P29="","",'[1]#export'!P29))</f>
        <v>5-19 (School Age CYP)</v>
      </c>
      <c r="Y29" s="15" t="str">
        <f>IF('[1]#export'!P29="","",'[1]#export'!$P$1)</f>
        <v>Age Group</v>
      </c>
      <c r="Z29" s="16">
        <f>IF('[1]#export'!A29="","",'[1]#export'!I29)</f>
        <v>44599</v>
      </c>
      <c r="AA29" s="11" t="str">
        <f>IF('[1]#export'!A29="","",'[1]#fixed_data'!$B$8)</f>
        <v>http://jlc.london/</v>
      </c>
    </row>
    <row r="30" spans="1:27" x14ac:dyDescent="0.25">
      <c r="A30" s="11" t="str">
        <f>IF('[1]#export'!A30="","",CONCATENATE('[1]#fixed_data'!$B$2&amp;'[1]#export'!A30))</f>
        <v>360G-JLC-108841</v>
      </c>
      <c r="B30" s="11" t="str">
        <f>IF('[1]#export'!A30="","",CONCATENATE('[1]#export'!N30&amp;" grant to "&amp;'[1]#export'!B30))</f>
        <v>Cultural Capital grant to artsdepot</v>
      </c>
      <c r="C30" s="11" t="str">
        <f>IF('[1]#export'!A30="","",'[1]#export'!D30)</f>
        <v>Barnet &amp; Culture for Youth Implementation Programme</v>
      </c>
      <c r="D30" s="11" t="str">
        <f>IF('[1]#export'!A30="","",'[1]#fixed_data'!$B$3)</f>
        <v>GBP</v>
      </c>
      <c r="E30" s="12">
        <f>IF('[1]#export'!A30="","",'[1]#export'!E30)</f>
        <v>35000</v>
      </c>
      <c r="F30" s="13" t="str">
        <f>IF('[1]#export'!A30="","",TEXT('[1]#export'!F30,"yyyy-mm-dd"))</f>
        <v>2021-11-18</v>
      </c>
      <c r="G30" s="13" t="str">
        <f>IF('[1]#export'!A30="","",IF('[1]#export'!J30="","",TEXT('[1]#export'!J30,"yyyy-mm-dd")))</f>
        <v>2022-01-09</v>
      </c>
      <c r="H30" s="11" t="str">
        <f>IF('[1]#export'!A30="","",'[1]#export'!K30)</f>
        <v>12</v>
      </c>
      <c r="I30" s="11" t="str">
        <f>IF('[1]#export'!A30="","",IF(LEFT('[1]#export'!C30,3)="GB-",'[1]#export'!C30,IF(AND(K30="",L30=""),'[1]#fixed_data'!$B$4&amp;SUBSTITUTE(J30," ","-"),IF(K30="","GB-COH-"&amp;L30,IF(LEFT(K30,2)="SC","GB-SC-"&amp;K30,IF(AND(LEFT(K30,1)="1",LEN(K30)=6),"GB-NIC-"&amp;K30,"GB-CHC-"&amp;K30))))))</f>
        <v>GB-CHC-1083893</v>
      </c>
      <c r="J30" s="11" t="str">
        <f>IF('[1]#export'!A30="","",'[1]#export'!B30)</f>
        <v>artsdepot</v>
      </c>
      <c r="K30" s="14" t="str">
        <f>IF('[1]#export'!A30="","",IF(ISBLANK('[1]#export'!C30),"",IF(LEFT('[1]#export'!C30,3)="GB-","",'[1]#export'!C30)))</f>
        <v>1083893</v>
      </c>
      <c r="L30" s="14"/>
      <c r="M30" s="11" t="str">
        <f>IF('[1]#export'!A30="","",IF('[1]#export'!H30="","",'[1]#export'!H30))</f>
        <v>N12 OGA</v>
      </c>
      <c r="N30" s="11" t="str">
        <f>IF('[1]#export'!A30="","",IF('[1]#export'!L30="","",IF(LEFT('[1]#export'!L30,4)="http",'[1]#export'!L30,"http://"&amp;TRIM('[1]#export'!L30))))</f>
        <v>http://www.artsdepot.co.uk</v>
      </c>
      <c r="O30" s="11" t="str">
        <f>IF('[1]#export'!A30="","",IF('[1]#export'!G30="","",IF(LEFT('[1]#export'!G30,13)="Discretionary","Multiple Boroughs",SUBSTITUTE('[1]#export'!G30,CHAR(10),", "))))</f>
        <v>Barnet</v>
      </c>
      <c r="P30" s="11" t="str">
        <f>IF('[1]#export'!A30="","",'[1]#fixed_data'!$B$5)</f>
        <v>GB-CHC-237725</v>
      </c>
      <c r="Q30" s="11" t="str">
        <f>IF('[1]#export'!A30="","",'[1]#fixed_data'!$B$6)</f>
        <v>John Lyon's Charity</v>
      </c>
      <c r="R30" s="11" t="str">
        <f>IF('[1]#export'!A30="","",IF('[1]#export'!N30="","",'[1]#export'!N30))</f>
        <v>Cultural Capital</v>
      </c>
      <c r="S30" s="15" t="str">
        <f>IF('[1]#export'!A30="","",IF('[1]#export'!M30="","",'[1]#export'!M30))</f>
        <v>Main Grant</v>
      </c>
      <c r="T30" s="15" t="str">
        <f>IF('[1]#export'!A30="","",IF(AND(VALUE('[1]#export'!K30)&gt;12,OR('[1]#export'!M30="Bursary",'[1]#export'!M30="Main Grant")),"Multiple year grants are approved in principle for the full term as outlined but are subject to satisfactory reporting and annual authority from the Charity's Trustee to release each tranche.",""))</f>
        <v/>
      </c>
      <c r="U30" s="15" t="str">
        <f>IF('[1]#export'!A30="","",IF('[1]#export'!Q30="","",'[1]#export'!Q30))</f>
        <v>Direct Project Costs</v>
      </c>
      <c r="V30" s="15" t="str">
        <f>IF('[1]#export'!A30="","",IF('[1]#export'!O30="","",'[1]#export'!O30))</f>
        <v>Arts &amp; Science</v>
      </c>
      <c r="W30" s="15" t="str">
        <f>IF('[1]#export'!O30="","",'[1]#export'!$O$1)</f>
        <v>Programme Area</v>
      </c>
      <c r="X30" s="15" t="str">
        <f>IF('[1]#export'!A30="","",IF('[1]#export'!P30="","",'[1]#export'!P30))</f>
        <v>0-25 Years Old</v>
      </c>
      <c r="Y30" s="15" t="str">
        <f>IF('[1]#export'!P30="","",'[1]#export'!$P$1)</f>
        <v>Age Group</v>
      </c>
      <c r="Z30" s="16">
        <f>IF('[1]#export'!A30="","",'[1]#export'!I30)</f>
        <v>44546</v>
      </c>
      <c r="AA30" s="11" t="str">
        <f>IF('[1]#export'!A30="","",'[1]#fixed_data'!$B$8)</f>
        <v>http://jlc.london/</v>
      </c>
    </row>
    <row r="31" spans="1:27" x14ac:dyDescent="0.25">
      <c r="A31" s="11" t="str">
        <f>IF('[1]#export'!A31="","",CONCATENATE('[1]#fixed_data'!$B$2&amp;'[1]#export'!A31))</f>
        <v>360G-JLC-108755</v>
      </c>
      <c r="B31" s="11" t="str">
        <f>IF('[1]#export'!A31="","",CONCATENATE('[1]#export'!N31&amp;" grant to "&amp;'[1]#export'!B31))</f>
        <v>Main grant to Caring Hair</v>
      </c>
      <c r="C31" s="11" t="str">
        <f>IF('[1]#export'!A31="","",'[1]#export'!D31)</f>
        <v>Face the future - Camden</v>
      </c>
      <c r="D31" s="11" t="str">
        <f>IF('[1]#export'!A31="","",'[1]#fixed_data'!$B$3)</f>
        <v>GBP</v>
      </c>
      <c r="E31" s="12">
        <f>IF('[1]#export'!A31="","",'[1]#export'!E31)</f>
        <v>75000</v>
      </c>
      <c r="F31" s="13" t="str">
        <f>IF('[1]#export'!A31="","",TEXT('[1]#export'!F31,"yyyy-mm-dd"))</f>
        <v>2021-11-18</v>
      </c>
      <c r="G31" s="13" t="str">
        <f>IF('[1]#export'!A31="","",IF('[1]#export'!J31="","",TEXT('[1]#export'!J31,"yyyy-mm-dd")))</f>
        <v>2022-02-01</v>
      </c>
      <c r="H31" s="11" t="str">
        <f>IF('[1]#export'!A31="","",'[1]#export'!K31)</f>
        <v>36</v>
      </c>
      <c r="I31" s="11" t="str">
        <f>IF('[1]#export'!A31="","",IF(LEFT('[1]#export'!C31,3)="GB-",'[1]#export'!C31,IF(AND(K31="",L31=""),'[1]#fixed_data'!$B$4&amp;SUBSTITUTE(J31," ","-"),IF(K31="","GB-COH-"&amp;L31,IF(LEFT(K31,2)="SC","GB-SC-"&amp;K31,IF(AND(LEFT(K31,1)="1",LEN(K31)=6),"GB-NIC-"&amp;K31,"GB-CHC-"&amp;K31))))))</f>
        <v>GB-CHC-1145258</v>
      </c>
      <c r="J31" s="11" t="str">
        <f>IF('[1]#export'!A31="","",'[1]#export'!B31)</f>
        <v>Caring Hair</v>
      </c>
      <c r="K31" s="14" t="str">
        <f>IF('[1]#export'!A31="","",IF(ISBLANK('[1]#export'!C31),"",IF(LEFT('[1]#export'!C31,3)="GB-","",'[1]#export'!C31)))</f>
        <v>1145258</v>
      </c>
      <c r="L31" s="14"/>
      <c r="M31" s="11" t="str">
        <f>IF('[1]#export'!A31="","",IF('[1]#export'!H31="","",'[1]#export'!H31))</f>
        <v>SG1 3AN</v>
      </c>
      <c r="N31" s="11" t="str">
        <f>IF('[1]#export'!A31="","",IF('[1]#export'!L31="","",IF(LEFT('[1]#export'!L31,4)="http",'[1]#export'!L31,"http://"&amp;TRIM('[1]#export'!L31))))</f>
        <v>http://www.cancerhaircare.co.uk</v>
      </c>
      <c r="O31" s="11" t="str">
        <f>IF('[1]#export'!A31="","",IF('[1]#export'!G31="","",IF(LEFT('[1]#export'!G31,13)="Discretionary","Multiple Boroughs",SUBSTITUTE('[1]#export'!G31,CHAR(10),", "))))</f>
        <v>Multiple Boroughs</v>
      </c>
      <c r="P31" s="11" t="str">
        <f>IF('[1]#export'!A31="","",'[1]#fixed_data'!$B$5)</f>
        <v>GB-CHC-237725</v>
      </c>
      <c r="Q31" s="11" t="str">
        <f>IF('[1]#export'!A31="","",'[1]#fixed_data'!$B$6)</f>
        <v>John Lyon's Charity</v>
      </c>
      <c r="R31" s="11" t="str">
        <f>IF('[1]#export'!A31="","",IF('[1]#export'!N31="","",'[1]#export'!N31))</f>
        <v>Main</v>
      </c>
      <c r="S31" s="15" t="str">
        <f>IF('[1]#export'!A31="","",IF('[1]#export'!M31="","",'[1]#export'!M31))</f>
        <v>Main Grant</v>
      </c>
      <c r="T31" s="15" t="str">
        <f>IF('[1]#export'!A31="","",IF(AND(VALUE('[1]#export'!K31)&gt;12,OR('[1]#export'!M31="Bursary",'[1]#export'!M31="Main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1" s="15" t="str">
        <f>IF('[1]#export'!A31="","",IF('[1]#export'!Q31="","",'[1]#export'!Q31))</f>
        <v>Direct Project Costs</v>
      </c>
      <c r="V31" s="15" t="str">
        <f>IF('[1]#export'!A31="","",IF('[1]#export'!O31="","",'[1]#export'!O31))</f>
        <v>Emotional Wellbeing</v>
      </c>
      <c r="W31" s="15" t="str">
        <f>IF('[1]#export'!O31="","",'[1]#export'!$O$1)</f>
        <v>Programme Area</v>
      </c>
      <c r="X31" s="15" t="str">
        <f>IF('[1]#export'!A31="","",IF('[1]#export'!P31="","",'[1]#export'!P31))</f>
        <v>0-25 Years Old</v>
      </c>
      <c r="Y31" s="15" t="str">
        <f>IF('[1]#export'!P31="","",'[1]#export'!$P$1)</f>
        <v>Age Group</v>
      </c>
      <c r="Z31" s="16">
        <f>IF('[1]#export'!A31="","",'[1]#export'!I31)</f>
        <v>44581</v>
      </c>
      <c r="AA31" s="11" t="str">
        <f>IF('[1]#export'!A31="","",'[1]#fixed_data'!$B$8)</f>
        <v>http://jlc.london/</v>
      </c>
    </row>
    <row r="32" spans="1:27" x14ac:dyDescent="0.25">
      <c r="A32" s="11" t="str">
        <f>IF('[1]#export'!A32="","",CONCATENATE('[1]#fixed_data'!$B$2&amp;'[1]#export'!A32))</f>
        <v>360G-JLC-108772</v>
      </c>
      <c r="B32" s="11" t="str">
        <f>IF('[1]#export'!A32="","",CONCATENATE('[1]#export'!N32&amp;" grant to "&amp;'[1]#export'!B32))</f>
        <v>Main grant to DanceWest</v>
      </c>
      <c r="C32" s="11" t="str">
        <f>IF('[1]#export'!A32="","",'[1]#export'!D32)</f>
        <v>DanceWest: 'Dance for all'</v>
      </c>
      <c r="D32" s="11" t="str">
        <f>IF('[1]#export'!A32="","",'[1]#fixed_data'!$B$3)</f>
        <v>GBP</v>
      </c>
      <c r="E32" s="12">
        <f>IF('[1]#export'!A32="","",'[1]#export'!E32)</f>
        <v>43500</v>
      </c>
      <c r="F32" s="13" t="str">
        <f>IF('[1]#export'!A32="","",TEXT('[1]#export'!F32,"yyyy-mm-dd"))</f>
        <v>2021-11-18</v>
      </c>
      <c r="G32" s="13" t="str">
        <f>IF('[1]#export'!A32="","",IF('[1]#export'!J32="","",TEXT('[1]#export'!J32,"yyyy-mm-dd")))</f>
        <v>2021-12-06</v>
      </c>
      <c r="H32" s="11" t="str">
        <f>IF('[1]#export'!A32="","",'[1]#export'!K32)</f>
        <v>36</v>
      </c>
      <c r="I32" s="11" t="str">
        <f>IF('[1]#export'!A32="","",IF(LEFT('[1]#export'!C32,3)="GB-",'[1]#export'!C32,IF(AND(K32="",L32=""),'[1]#fixed_data'!$B$4&amp;SUBSTITUTE(J32," ","-"),IF(K32="","GB-COH-"&amp;L32,IF(LEFT(K32,2)="SC","GB-SC-"&amp;K32,IF(AND(LEFT(K32,1)="1",LEN(K32)=6),"GB-NIC-"&amp;K32,"GB-CHC-"&amp;K32))))))</f>
        <v>GB-CHC-1179424</v>
      </c>
      <c r="J32" s="11" t="str">
        <f>IF('[1]#export'!A32="","",'[1]#export'!B32)</f>
        <v>DanceWest</v>
      </c>
      <c r="K32" s="14">
        <f>IF('[1]#export'!A32="","",IF(ISBLANK('[1]#export'!C32),"",IF(LEFT('[1]#export'!C32,3)="GB-","",'[1]#export'!C32)))</f>
        <v>1179424</v>
      </c>
      <c r="L32" s="14"/>
      <c r="M32" s="11" t="str">
        <f>IF('[1]#export'!A32="","",IF('[1]#export'!H32="","",'[1]#export'!H32))</f>
        <v>W60QL</v>
      </c>
      <c r="N32" s="11" t="s">
        <v>39</v>
      </c>
      <c r="O32" s="11" t="str">
        <f>IF('[1]#export'!A32="","",IF('[1]#export'!G32="","",IF(LEFT('[1]#export'!G32,13)="Discretionary","Multiple Boroughs",SUBSTITUTE('[1]#export'!G32,CHAR(10),", "))))</f>
        <v>RBKC, H&amp;F</v>
      </c>
      <c r="P32" s="11" t="str">
        <f>IF('[1]#export'!A32="","",'[1]#fixed_data'!$B$5)</f>
        <v>GB-CHC-237725</v>
      </c>
      <c r="Q32" s="11" t="str">
        <f>IF('[1]#export'!A32="","",'[1]#fixed_data'!$B$6)</f>
        <v>John Lyon's Charity</v>
      </c>
      <c r="R32" s="11" t="str">
        <f>IF('[1]#export'!A32="","",IF('[1]#export'!N32="","",'[1]#export'!N32))</f>
        <v>Main</v>
      </c>
      <c r="S32" s="15" t="str">
        <f>IF('[1]#export'!A32="","",IF('[1]#export'!M32="","",'[1]#export'!M32))</f>
        <v>Main Grant</v>
      </c>
      <c r="T32" s="15" t="str">
        <f>IF('[1]#export'!A32="","",IF(AND(VALUE('[1]#export'!K32)&gt;12,OR('[1]#export'!M32="Bursary",'[1]#export'!M32="Main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2" s="15" t="str">
        <f>IF('[1]#export'!A32="","",IF('[1]#export'!Q32="","",'[1]#export'!Q32))</f>
        <v>Core Costs</v>
      </c>
      <c r="V32" s="15" t="str">
        <f>IF('[1]#export'!A32="","",IF('[1]#export'!O32="","",'[1]#export'!O32))</f>
        <v>Arts &amp; Science</v>
      </c>
      <c r="W32" s="15" t="str">
        <f>IF('[1]#export'!O32="","",'[1]#export'!$O$1)</f>
        <v>Programme Area</v>
      </c>
      <c r="X32" s="15" t="str">
        <f>IF('[1]#export'!A32="","",IF('[1]#export'!P32="","",'[1]#export'!P32))</f>
        <v>0-25 Years Old</v>
      </c>
      <c r="Y32" s="15" t="str">
        <f>IF('[1]#export'!P32="","",'[1]#export'!$P$1)</f>
        <v>Age Group</v>
      </c>
      <c r="Z32" s="16">
        <f>IF('[1]#export'!A32="","",'[1]#export'!I32)</f>
        <v>44581</v>
      </c>
      <c r="AA32" s="11" t="str">
        <f>IF('[1]#export'!A32="","",'[1]#fixed_data'!$B$8)</f>
        <v>http://jlc.london/</v>
      </c>
    </row>
    <row r="33" spans="1:27" x14ac:dyDescent="0.25">
      <c r="A33" s="11" t="str">
        <f>IF('[1]#export'!A33="","",CONCATENATE('[1]#fixed_data'!$B$2&amp;'[1]#export'!A33))</f>
        <v>360G-JLC-108733</v>
      </c>
      <c r="B33" s="11" t="str">
        <f>IF('[1]#export'!A33="","",CONCATENATE('[1]#export'!N33&amp;" grant to "&amp;'[1]#export'!B33))</f>
        <v>Main grant to Debate Mate Schools Limited</v>
      </c>
      <c r="C33" s="11" t="str">
        <f>IF('[1]#export'!A33="","",'[1]#export'!D33)</f>
        <v>Core After-School Debating Programme</v>
      </c>
      <c r="D33" s="11" t="str">
        <f>IF('[1]#export'!A33="","",'[1]#fixed_data'!$B$3)</f>
        <v>GBP</v>
      </c>
      <c r="E33" s="12">
        <f>IF('[1]#export'!A33="","",'[1]#export'!E33)</f>
        <v>90000</v>
      </c>
      <c r="F33" s="13" t="str">
        <f>IF('[1]#export'!A33="","",TEXT('[1]#export'!F33,"yyyy-mm-dd"))</f>
        <v>2021-11-18</v>
      </c>
      <c r="G33" s="13" t="str">
        <f>IF('[1]#export'!A33="","",IF('[1]#export'!J33="","",TEXT('[1]#export'!J33,"yyyy-mm-dd")))</f>
        <v>2022-01-01</v>
      </c>
      <c r="H33" s="11" t="str">
        <f>IF('[1]#export'!A33="","",'[1]#export'!K33)</f>
        <v>36</v>
      </c>
      <c r="I33" s="11" t="str">
        <f>IF('[1]#export'!A33="","",IF(LEFT('[1]#export'!C33,3)="GB-",'[1]#export'!C33,IF(AND(K33="",L33=""),'[1]#fixed_data'!$B$4&amp;SUBSTITUTE(J33," ","-"),IF(K33="","GB-COH-"&amp;L33,IF(LEFT(K33,2)="SC","GB-SC-"&amp;K33,IF(AND(LEFT(K33,1)="1",LEN(K33)=6),"GB-NIC-"&amp;K33,"GB-CHC-"&amp;K33))))))</f>
        <v>GB-CHC-1121222</v>
      </c>
      <c r="J33" s="11" t="str">
        <f>IF('[1]#export'!A33="","",'[1]#export'!B33)</f>
        <v>Debate Mate Schools Limited</v>
      </c>
      <c r="K33" s="14" t="str">
        <f>IF('[1]#export'!A33="","",IF(ISBLANK('[1]#export'!C33),"",IF(LEFT('[1]#export'!C33,3)="GB-","",'[1]#export'!C33)))</f>
        <v>1121222</v>
      </c>
      <c r="L33" s="14"/>
      <c r="M33" s="11" t="str">
        <f>IF('[1]#export'!A33="","",IF('[1]#export'!H33="","",'[1]#export'!H33))</f>
        <v>SE1 4YR</v>
      </c>
      <c r="N33" s="11" t="str">
        <f>IF('[1]#export'!A33="","",IF('[1]#export'!L33="","",IF(LEFT('[1]#export'!L33,4)="http",'[1]#export'!L33,"http://"&amp;TRIM('[1]#export'!L33))))</f>
        <v>http://www.debatemate.org</v>
      </c>
      <c r="O33" s="11" t="str">
        <f>IF('[1]#export'!A33="","",IF('[1]#export'!G33="","",IF(LEFT('[1]#export'!G33,13)="Discretionary","Multiple Boroughs",SUBSTITUTE('[1]#export'!G33,CHAR(10),", "))))</f>
        <v>Multiple Boroughs</v>
      </c>
      <c r="P33" s="11" t="str">
        <f>IF('[1]#export'!A33="","",'[1]#fixed_data'!$B$5)</f>
        <v>GB-CHC-237725</v>
      </c>
      <c r="Q33" s="11" t="str">
        <f>IF('[1]#export'!A33="","",'[1]#fixed_data'!$B$6)</f>
        <v>John Lyon's Charity</v>
      </c>
      <c r="R33" s="11" t="str">
        <f>IF('[1]#export'!A33="","",IF('[1]#export'!N33="","",'[1]#export'!N33))</f>
        <v>Main</v>
      </c>
      <c r="S33" s="15" t="str">
        <f>IF('[1]#export'!A33="","",IF('[1]#export'!M33="","",'[1]#export'!M33))</f>
        <v>Main Grant</v>
      </c>
      <c r="T33" s="15" t="str">
        <f>IF('[1]#export'!A33="","",IF(AND(VALUE('[1]#export'!K33)&gt;12,OR('[1]#export'!M33="Bursary",'[1]#export'!M33="Main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3" s="15" t="str">
        <f>IF('[1]#export'!A33="","",IF('[1]#export'!Q33="","",'[1]#export'!Q33))</f>
        <v>Direct Project Costs</v>
      </c>
      <c r="V33" s="15" t="str">
        <f>IF('[1]#export'!A33="","",IF('[1]#export'!O33="","",'[1]#export'!O33))</f>
        <v>Education &amp; Learning</v>
      </c>
      <c r="W33" s="15" t="str">
        <f>IF('[1]#export'!O33="","",'[1]#export'!$O$1)</f>
        <v>Programme Area</v>
      </c>
      <c r="X33" s="15" t="str">
        <f>IF('[1]#export'!A33="","",IF('[1]#export'!P33="","",'[1]#export'!P33))</f>
        <v>5-19 (School Age CYP)</v>
      </c>
      <c r="Y33" s="15" t="str">
        <f>IF('[1]#export'!P33="","",'[1]#export'!$P$1)</f>
        <v>Age Group</v>
      </c>
      <c r="Z33" s="16">
        <f>IF('[1]#export'!A33="","",'[1]#export'!I33)</f>
        <v>44581</v>
      </c>
      <c r="AA33" s="11" t="str">
        <f>IF('[1]#export'!A33="","",'[1]#fixed_data'!$B$8)</f>
        <v>http://jlc.london/</v>
      </c>
    </row>
    <row r="34" spans="1:27" x14ac:dyDescent="0.25">
      <c r="A34" s="11" t="str">
        <f>IF('[1]#export'!A34="","",CONCATENATE('[1]#fixed_data'!$B$2&amp;'[1]#export'!A34))</f>
        <v>360G-JLC-108816</v>
      </c>
      <c r="B34" s="11" t="str">
        <f>IF('[1]#export'!A34="","",CONCATENATE('[1]#export'!N34&amp;" grant to "&amp;'[1]#export'!B34))</f>
        <v>Cultural Capital grant to Ebony Steelband Trust</v>
      </c>
      <c r="C34" s="11" t="str">
        <f>IF('[1]#export'!A34="","",'[1]#export'!D34)</f>
        <v>St Peter's Primary and Kensington Aldridge Academy Steel Pan</v>
      </c>
      <c r="D34" s="11" t="str">
        <f>IF('[1]#export'!A34="","",'[1]#fixed_data'!$B$3)</f>
        <v>GBP</v>
      </c>
      <c r="E34" s="12">
        <f>IF('[1]#export'!A34="","",'[1]#export'!E34)</f>
        <v>15000</v>
      </c>
      <c r="F34" s="13" t="str">
        <f>IF('[1]#export'!A34="","",TEXT('[1]#export'!F34,"yyyy-mm-dd"))</f>
        <v>2021-11-18</v>
      </c>
      <c r="G34" s="13" t="str">
        <f>IF('[1]#export'!A34="","",IF('[1]#export'!J34="","",TEXT('[1]#export'!J34,"yyyy-mm-dd")))</f>
        <v>2022-01-01</v>
      </c>
      <c r="H34" s="11" t="str">
        <f>IF('[1]#export'!A34="","",'[1]#export'!K34)</f>
        <v>12</v>
      </c>
      <c r="I34" s="11" t="str">
        <f>IF('[1]#export'!A34="","",IF(LEFT('[1]#export'!C34,3)="GB-",'[1]#export'!C34,IF(AND(K34="",L34=""),'[1]#fixed_data'!$B$4&amp;SUBSTITUTE(J34," ","-"),IF(K34="","GB-COH-"&amp;L34,IF(LEFT(K34,2)="SC","GB-SC-"&amp;K34,IF(AND(LEFT(K34,1)="1",LEN(K34)=6),"GB-NIC-"&amp;K34,"GB-CHC-"&amp;K34))))))</f>
        <v>GB-CHC-1098408</v>
      </c>
      <c r="J34" s="11" t="str">
        <f>IF('[1]#export'!A34="","",'[1]#export'!B34)</f>
        <v>Ebony Steelband Trust</v>
      </c>
      <c r="K34" s="14" t="str">
        <f>IF('[1]#export'!A34="","",IF(ISBLANK('[1]#export'!C34),"",IF(LEFT('[1]#export'!C34,3)="GB-","",'[1]#export'!C34)))</f>
        <v>1098408</v>
      </c>
      <c r="L34" s="14"/>
      <c r="M34" s="11" t="str">
        <f>IF('[1]#export'!A34="","",IF('[1]#export'!H34="","",'[1]#export'!H34))</f>
        <v>W9 2AN</v>
      </c>
      <c r="N34" s="11" t="str">
        <f>IF('[1]#export'!A34="","",IF('[1]#export'!L34="","",IF(LEFT('[1]#export'!L34,4)="http",'[1]#export'!L34,"http://"&amp;TRIM('[1]#export'!L34))))</f>
        <v>http://www.ebony.org.uk</v>
      </c>
      <c r="O34" s="11" t="str">
        <f>IF('[1]#export'!A34="","",IF('[1]#export'!G34="","",IF(LEFT('[1]#export'!G34,13)="Discretionary","Multiple Boroughs",SUBSTITUTE('[1]#export'!G34,CHAR(10),", "))))</f>
        <v>Westminster, RBKC</v>
      </c>
      <c r="P34" s="11" t="str">
        <f>IF('[1]#export'!A34="","",'[1]#fixed_data'!$B$5)</f>
        <v>GB-CHC-237725</v>
      </c>
      <c r="Q34" s="11" t="str">
        <f>IF('[1]#export'!A34="","",'[1]#fixed_data'!$B$6)</f>
        <v>John Lyon's Charity</v>
      </c>
      <c r="R34" s="11" t="str">
        <f>IF('[1]#export'!A34="","",IF('[1]#export'!N34="","",'[1]#export'!N34))</f>
        <v>Cultural Capital</v>
      </c>
      <c r="S34" s="15" t="str">
        <f>IF('[1]#export'!A34="","",IF('[1]#export'!M34="","",'[1]#export'!M34))</f>
        <v>Main Grant</v>
      </c>
      <c r="T34" s="15" t="str">
        <f>IF('[1]#export'!A34="","",IF(AND(VALUE('[1]#export'!K34)&gt;12,OR('[1]#export'!M34="Bursary",'[1]#export'!M34="Main Grant")),"Multiple year grants are approved in principle for the full term as outlined but are subject to satisfactory reporting and annual authority from the Charity's Trustee to release each tranche.",""))</f>
        <v/>
      </c>
      <c r="U34" s="15" t="str">
        <f>IF('[1]#export'!A34="","",IF('[1]#export'!Q34="","",'[1]#export'!Q34))</f>
        <v>Direct Project Costs</v>
      </c>
      <c r="V34" s="15" t="str">
        <f>IF('[1]#export'!A34="","",IF('[1]#export'!O34="","",'[1]#export'!O34))</f>
        <v>Arts &amp; Science</v>
      </c>
      <c r="W34" s="15" t="str">
        <f>IF('[1]#export'!O34="","",'[1]#export'!$O$1)</f>
        <v>Programme Area</v>
      </c>
      <c r="X34" s="15" t="str">
        <f>IF('[1]#export'!A34="","",IF('[1]#export'!P34="","",'[1]#export'!P34))</f>
        <v>5-19 (School Age CYP)</v>
      </c>
      <c r="Y34" s="15" t="str">
        <f>IF('[1]#export'!P34="","",'[1]#export'!$P$1)</f>
        <v>Age Group</v>
      </c>
      <c r="Z34" s="16">
        <f>IF('[1]#export'!A34="","",'[1]#export'!I34)</f>
        <v>44581</v>
      </c>
      <c r="AA34" s="11" t="str">
        <f>IF('[1]#export'!A34="","",'[1]#fixed_data'!$B$8)</f>
        <v>http://jlc.london/</v>
      </c>
    </row>
    <row r="35" spans="1:27" x14ac:dyDescent="0.25">
      <c r="A35" s="11" t="str">
        <f>IF('[1]#export'!A35="","",CONCATENATE('[1]#fixed_data'!$B$2&amp;'[1]#export'!A35))</f>
        <v>360G-JLC-108705</v>
      </c>
      <c r="B35" s="11" t="str">
        <f>IF('[1]#export'!A35="","",CONCATENATE('[1]#export'!N35&amp;" grant to "&amp;'[1]#export'!B35))</f>
        <v>Main grant to Education and Skills Development Group</v>
      </c>
      <c r="C35" s="11" t="str">
        <f>IF('[1]#export'!A35="","",'[1]#export'!D35)</f>
        <v>West London Supplementary Schools Project</v>
      </c>
      <c r="D35" s="11" t="str">
        <f>IF('[1]#export'!A35="","",'[1]#fixed_data'!$B$3)</f>
        <v>GBP</v>
      </c>
      <c r="E35" s="12">
        <f>IF('[1]#export'!A35="","",'[1]#export'!E35)</f>
        <v>120000</v>
      </c>
      <c r="F35" s="13" t="str">
        <f>IF('[1]#export'!A35="","",TEXT('[1]#export'!F35,"yyyy-mm-dd"))</f>
        <v>2021-11-18</v>
      </c>
      <c r="G35" s="13" t="str">
        <f>IF('[1]#export'!A35="","",IF('[1]#export'!J35="","",TEXT('[1]#export'!J35,"yyyy-mm-dd")))</f>
        <v>2021-11-01</v>
      </c>
      <c r="H35" s="11" t="str">
        <f>IF('[1]#export'!A35="","",'[1]#export'!K35)</f>
        <v>36</v>
      </c>
      <c r="I35" s="11" t="str">
        <f>IF('[1]#export'!A35="","",IF(LEFT('[1]#export'!C35,3)="GB-",'[1]#export'!C35,IF(AND(K35="",L35=""),'[1]#fixed_data'!$B$4&amp;SUBSTITUTE(J35," ","-"),IF(K35="","GB-COH-"&amp;L35,IF(LEFT(K35,2)="SC","GB-SC-"&amp;K35,IF(AND(LEFT(K35,1)="1",LEN(K35)=6),"GB-NIC-"&amp;K35,"GB-CHC-"&amp;K35))))))</f>
        <v>GB-CHC-1118721</v>
      </c>
      <c r="J35" s="11" t="str">
        <f>IF('[1]#export'!A35="","",'[1]#export'!B35)</f>
        <v>Education and Skills Development Group</v>
      </c>
      <c r="K35" s="14" t="str">
        <f>IF('[1]#export'!A35="","",IF(ISBLANK('[1]#export'!C35),"",IF(LEFT('[1]#export'!C35,3)="GB-","",'[1]#export'!C35)))</f>
        <v>1118721</v>
      </c>
      <c r="L35" s="14"/>
      <c r="M35" s="11" t="str">
        <f>IF('[1]#export'!A35="","",IF('[1]#export'!H35="","",'[1]#export'!H35))</f>
        <v>UB2 5AL</v>
      </c>
      <c r="N35" s="11" t="str">
        <f>IF('[1]#export'!A35="","",IF('[1]#export'!L35="","",IF(LEFT('[1]#export'!L35,4)="http",'[1]#export'!L35,"http://"&amp;TRIM('[1]#export'!L35))))</f>
        <v>http://www.esdeg.org.uk</v>
      </c>
      <c r="O35" s="11" t="str">
        <f>IF('[1]#export'!A35="","",IF('[1]#export'!G35="","",IF(LEFT('[1]#export'!G35,13)="Discretionary","Multiple Boroughs",SUBSTITUTE('[1]#export'!G35,CHAR(10),", "))))</f>
        <v>Brent, Ealing</v>
      </c>
      <c r="P35" s="11" t="str">
        <f>IF('[1]#export'!A35="","",'[1]#fixed_data'!$B$5)</f>
        <v>GB-CHC-237725</v>
      </c>
      <c r="Q35" s="11" t="str">
        <f>IF('[1]#export'!A35="","",'[1]#fixed_data'!$B$6)</f>
        <v>John Lyon's Charity</v>
      </c>
      <c r="R35" s="11" t="str">
        <f>IF('[1]#export'!A35="","",IF('[1]#export'!N35="","",'[1]#export'!N35))</f>
        <v>Main</v>
      </c>
      <c r="S35" s="15" t="str">
        <f>IF('[1]#export'!A35="","",IF('[1]#export'!M35="","",'[1]#export'!M35))</f>
        <v>Main Grant</v>
      </c>
      <c r="T35" s="15" t="str">
        <f>IF('[1]#export'!A35="","",IF(AND(VALUE('[1]#export'!K35)&gt;12,OR('[1]#export'!M35="Bursary",'[1]#export'!M35="Main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5" s="15" t="str">
        <f>IF('[1]#export'!A35="","",IF('[1]#export'!Q35="","",'[1]#export'!Q35))</f>
        <v>Direct Project Costs</v>
      </c>
      <c r="V35" s="15" t="str">
        <f>IF('[1]#export'!A35="","",IF('[1]#export'!O35="","",'[1]#export'!O35))</f>
        <v>Education &amp; Learning</v>
      </c>
      <c r="W35" s="15" t="str">
        <f>IF('[1]#export'!O35="","",'[1]#export'!$O$1)</f>
        <v>Programme Area</v>
      </c>
      <c r="X35" s="15" t="str">
        <f>IF('[1]#export'!A35="","",IF('[1]#export'!P35="","",'[1]#export'!P35))</f>
        <v>5-11 (Primary Children)</v>
      </c>
      <c r="Y35" s="15" t="str">
        <f>IF('[1]#export'!P35="","",'[1]#export'!$P$1)</f>
        <v>Age Group</v>
      </c>
      <c r="Z35" s="16">
        <f>IF('[1]#export'!A35="","",'[1]#export'!I35)</f>
        <v>44649</v>
      </c>
      <c r="AA35" s="11" t="str">
        <f>IF('[1]#export'!A35="","",'[1]#fixed_data'!$B$8)</f>
        <v>http://jlc.london/</v>
      </c>
    </row>
    <row r="36" spans="1:27" x14ac:dyDescent="0.25">
      <c r="A36" s="11" t="str">
        <f>IF('[1]#export'!A36="","",CONCATENATE('[1]#fixed_data'!$B$2&amp;'[1]#export'!A36))</f>
        <v>360G-JLC-108809</v>
      </c>
      <c r="B36" s="11" t="str">
        <f>IF('[1]#export'!A36="","",CONCATENATE('[1]#export'!N36&amp;" grant to "&amp;'[1]#export'!B36))</f>
        <v>Schools in Partnership grant to Elthorne Park High School</v>
      </c>
      <c r="C36" s="11" t="str">
        <f>IF('[1]#export'!A36="","",'[1]#export'!D36)</f>
        <v>Ealing Schools Counselling Partnership</v>
      </c>
      <c r="D36" s="11" t="str">
        <f>IF('[1]#export'!A36="","",'[1]#fixed_data'!$B$3)</f>
        <v>GBP</v>
      </c>
      <c r="E36" s="12">
        <f>IF('[1]#export'!A36="","",'[1]#export'!E36)</f>
        <v>123000</v>
      </c>
      <c r="F36" s="13" t="str">
        <f>IF('[1]#export'!A36="","",TEXT('[1]#export'!F36,"yyyy-mm-dd"))</f>
        <v>2021-11-18</v>
      </c>
      <c r="G36" s="13" t="str">
        <f>IF('[1]#export'!A36="","",IF('[1]#export'!J36="","",TEXT('[1]#export'!J36,"yyyy-mm-dd")))</f>
        <v>2022-01-01</v>
      </c>
      <c r="H36" s="11" t="str">
        <f>IF('[1]#export'!A36="","",'[1]#export'!K36)</f>
        <v>36</v>
      </c>
      <c r="I36" s="19" t="s">
        <v>40</v>
      </c>
      <c r="J36" s="11" t="str">
        <f>IF('[1]#export'!A36="","",'[1]#export'!B36)</f>
        <v>Elthorne Park High School</v>
      </c>
      <c r="K36" s="14" t="str">
        <f>IF('[1]#export'!A36="","",IF(ISBLANK('[1]#export'!C36),"",IF(LEFT('[1]#export'!C36,3)="GB-","",'[1]#export'!C36)))</f>
        <v/>
      </c>
      <c r="L36" s="14"/>
      <c r="M36" s="11" t="str">
        <f>IF('[1]#export'!A36="","",IF('[1]#export'!H36="","",'[1]#export'!H36))</f>
        <v>W7 2AH</v>
      </c>
      <c r="N36" s="11" t="str">
        <f>IF('[1]#export'!A36="","",IF('[1]#export'!L36="","",IF(LEFT('[1]#export'!L36,4)="http",'[1]#export'!L36,"http://"&amp;TRIM('[1]#export'!L36))))</f>
        <v>http://www.ephs.ealing.sch.uk</v>
      </c>
      <c r="O36" s="11" t="str">
        <f>IF('[1]#export'!A36="","",IF('[1]#export'!G36="","",IF(LEFT('[1]#export'!G36,13)="Discretionary","Multiple Boroughs",SUBSTITUTE('[1]#export'!G36,CHAR(10),", "))))</f>
        <v>Ealing</v>
      </c>
      <c r="P36" s="11" t="str">
        <f>IF('[1]#export'!A36="","",'[1]#fixed_data'!$B$5)</f>
        <v>GB-CHC-237725</v>
      </c>
      <c r="Q36" s="11" t="str">
        <f>IF('[1]#export'!A36="","",'[1]#fixed_data'!$B$6)</f>
        <v>John Lyon's Charity</v>
      </c>
      <c r="R36" s="11" t="str">
        <f>IF('[1]#export'!A36="","",IF('[1]#export'!N36="","",'[1]#export'!N36))</f>
        <v>Schools in Partnership</v>
      </c>
      <c r="S36" s="15" t="str">
        <f>IF('[1]#export'!A36="","",IF('[1]#export'!M36="","",'[1]#export'!M36))</f>
        <v>Main Grant</v>
      </c>
      <c r="T36" s="15" t="str">
        <f>IF('[1]#export'!A36="","",IF(AND(VALUE('[1]#export'!K36)&gt;12,OR('[1]#export'!M36="Bursary",'[1]#export'!M36="Main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6" s="15" t="str">
        <f>IF('[1]#export'!A36="","",IF('[1]#export'!Q36="","",'[1]#export'!Q36))</f>
        <v>Salary Costs</v>
      </c>
      <c r="V36" s="15" t="str">
        <f>IF('[1]#export'!A36="","",IF('[1]#export'!O36="","",'[1]#export'!O36))</f>
        <v>Emotional Wellbeing</v>
      </c>
      <c r="W36" s="15" t="str">
        <f>IF('[1]#export'!O36="","",'[1]#export'!$O$1)</f>
        <v>Programme Area</v>
      </c>
      <c r="X36" s="15" t="str">
        <f>IF('[1]#export'!A36="","",IF('[1]#export'!P36="","",'[1]#export'!P36))</f>
        <v>5-19 (School Age CYP)</v>
      </c>
      <c r="Y36" s="15" t="str">
        <f>IF('[1]#export'!P36="","",'[1]#export'!$P$1)</f>
        <v>Age Group</v>
      </c>
      <c r="Z36" s="16">
        <f>IF('[1]#export'!A36="","",'[1]#export'!I36)</f>
        <v>44581</v>
      </c>
      <c r="AA36" s="11" t="str">
        <f>IF('[1]#export'!A36="","",'[1]#fixed_data'!$B$8)</f>
        <v>http://jlc.london/</v>
      </c>
    </row>
    <row r="37" spans="1:27" x14ac:dyDescent="0.25">
      <c r="A37" s="11" t="str">
        <f>IF('[1]#export'!A37="","",CONCATENATE('[1]#fixed_data'!$B$2&amp;'[1]#export'!A37))</f>
        <v>360G-JLC-108869</v>
      </c>
      <c r="B37" s="11" t="str">
        <f>IF('[1]#export'!A37="","",CONCATENATE('[1]#export'!N37&amp;" grant to "&amp;'[1]#export'!B37))</f>
        <v>Cultural Capital grant to English National Ballet</v>
      </c>
      <c r="C37" s="11" t="str">
        <f>IF('[1]#export'!A37="","",'[1]#export'!D37)</f>
        <v>Ballet Explored – Khan Retrospective: Dust/Giselle/Creature</v>
      </c>
      <c r="D37" s="11" t="str">
        <f>IF('[1]#export'!A37="","",'[1]#fixed_data'!$B$3)</f>
        <v>GBP</v>
      </c>
      <c r="E37" s="12">
        <f>IF('[1]#export'!A37="","",'[1]#export'!E37)</f>
        <v>30000</v>
      </c>
      <c r="F37" s="13" t="str">
        <f>IF('[1]#export'!A37="","",TEXT('[1]#export'!F37,"yyyy-mm-dd"))</f>
        <v>2021-11-18</v>
      </c>
      <c r="G37" s="13" t="str">
        <f>IF('[1]#export'!A37="","",IF('[1]#export'!J37="","",TEXT('[1]#export'!J37,"yyyy-mm-dd")))</f>
        <v>2021-12-01</v>
      </c>
      <c r="H37" s="11" t="str">
        <f>IF('[1]#export'!A37="","",'[1]#export'!K37)</f>
        <v>12</v>
      </c>
      <c r="I37" s="11" t="str">
        <f>IF('[1]#export'!A37="","",IF(LEFT('[1]#export'!C37,3)="GB-",'[1]#export'!C37,IF(AND(K37="",L37=""),'[1]#fixed_data'!$B$4&amp;SUBSTITUTE(J37," ","-"),IF(K37="","GB-COH-"&amp;L37,IF(LEFT(K37,2)="SC","GB-SC-"&amp;K37,IF(AND(LEFT(K37,1)="1",LEN(K37)=6),"GB-NIC-"&amp;K37,"GB-CHC-"&amp;K37))))))</f>
        <v>GB-CHC-214005</v>
      </c>
      <c r="J37" s="11" t="str">
        <f>IF('[1]#export'!A37="","",'[1]#export'!B37)</f>
        <v>English National Ballet</v>
      </c>
      <c r="K37" s="14" t="str">
        <f>IF('[1]#export'!A37="","",IF(ISBLANK('[1]#export'!C37),"",IF(LEFT('[1]#export'!C37,3)="GB-","",'[1]#export'!C37)))</f>
        <v>214005</v>
      </c>
      <c r="L37" s="14"/>
      <c r="M37" s="11" t="str">
        <f>IF('[1]#export'!A37="","",IF('[1]#export'!H37="","",'[1]#export'!H37))</f>
        <v>SW7 2ES</v>
      </c>
      <c r="N37" s="11" t="str">
        <f>IF('[1]#export'!A37="","",IF('[1]#export'!L37="","",IF(LEFT('[1]#export'!L37,4)="http",'[1]#export'!L37,"http://"&amp;TRIM('[1]#export'!L37))))</f>
        <v>http://www.ballet.org.uk</v>
      </c>
      <c r="O37" s="11" t="str">
        <f>IF('[1]#export'!A37="","",IF('[1]#export'!G37="","",IF(LEFT('[1]#export'!G37,13)="Discretionary","Multiple Boroughs",SUBSTITUTE('[1]#export'!G37,CHAR(10),", "))))</f>
        <v>Barnet, Westminster, RBKC, H&amp;F</v>
      </c>
      <c r="P37" s="11" t="str">
        <f>IF('[1]#export'!A37="","",'[1]#fixed_data'!$B$5)</f>
        <v>GB-CHC-237725</v>
      </c>
      <c r="Q37" s="11" t="str">
        <f>IF('[1]#export'!A37="","",'[1]#fixed_data'!$B$6)</f>
        <v>John Lyon's Charity</v>
      </c>
      <c r="R37" s="11" t="str">
        <f>IF('[1]#export'!A37="","",IF('[1]#export'!N37="","",'[1]#export'!N37))</f>
        <v>Cultural Capital</v>
      </c>
      <c r="S37" s="15" t="str">
        <f>IF('[1]#export'!A37="","",IF('[1]#export'!M37="","",'[1]#export'!M37))</f>
        <v>Main Grant</v>
      </c>
      <c r="T37" s="15" t="str">
        <f>IF('[1]#export'!A37="","",IF(AND(VALUE('[1]#export'!K37)&gt;12,OR('[1]#export'!M37="Bursary",'[1]#export'!M37="Main Grant")),"Multiple year grants are approved in principle for the full term as outlined but are subject to satisfactory reporting and annual authority from the Charity's Trustee to release each tranche.",""))</f>
        <v/>
      </c>
      <c r="U37" s="15" t="str">
        <f>IF('[1]#export'!A37="","",IF('[1]#export'!Q37="","",'[1]#export'!Q37))</f>
        <v>Direct Project Costs</v>
      </c>
      <c r="V37" s="15" t="str">
        <f>IF('[1]#export'!A37="","",IF('[1]#export'!O37="","",'[1]#export'!O37))</f>
        <v>Arts &amp; Science</v>
      </c>
      <c r="W37" s="15" t="str">
        <f>IF('[1]#export'!O37="","",'[1]#export'!$O$1)</f>
        <v>Programme Area</v>
      </c>
      <c r="X37" s="15" t="str">
        <f>IF('[1]#export'!A37="","",IF('[1]#export'!P37="","",'[1]#export'!P37))</f>
        <v>11-19 (Secondary YP)</v>
      </c>
      <c r="Y37" s="15" t="str">
        <f>IF('[1]#export'!P37="","",'[1]#export'!$P$1)</f>
        <v>Age Group</v>
      </c>
      <c r="Z37" s="16">
        <f>IF('[1]#export'!A37="","",'[1]#export'!I37)</f>
        <v>44665</v>
      </c>
      <c r="AA37" s="11" t="str">
        <f>IF('[1]#export'!A37="","",'[1]#fixed_data'!$B$8)</f>
        <v>http://jlc.london/</v>
      </c>
    </row>
    <row r="38" spans="1:27" x14ac:dyDescent="0.25">
      <c r="A38" s="11" t="str">
        <f>IF('[1]#export'!A38="","",CONCATENATE('[1]#fixed_data'!$B$2&amp;'[1]#export'!A38))</f>
        <v>360G-JLC-108774</v>
      </c>
      <c r="B38" s="11" t="str">
        <f>IF('[1]#export'!A38="","",CONCATENATE('[1]#export'!N38&amp;" grant to "&amp;'[1]#export'!B38))</f>
        <v>Main grant to Everyday Magic</v>
      </c>
      <c r="C38" s="11" t="str">
        <f>IF('[1]#export'!A38="","",'[1]#export'!D38)</f>
        <v>Nature's Here in Town</v>
      </c>
      <c r="D38" s="11" t="str">
        <f>IF('[1]#export'!A38="","",'[1]#fixed_data'!$B$3)</f>
        <v>GBP</v>
      </c>
      <c r="E38" s="12">
        <f>IF('[1]#export'!A38="","",'[1]#export'!E38)</f>
        <v>90000</v>
      </c>
      <c r="F38" s="13" t="str">
        <f>IF('[1]#export'!A38="","",TEXT('[1]#export'!F38,"yyyy-mm-dd"))</f>
        <v>2021-11-18</v>
      </c>
      <c r="G38" s="13" t="str">
        <f>IF('[1]#export'!A38="","",IF('[1]#export'!J38="","",TEXT('[1]#export'!J38,"yyyy-mm-dd")))</f>
        <v>2022-01-10</v>
      </c>
      <c r="H38" s="11" t="str">
        <f>IF('[1]#export'!A38="","",'[1]#export'!K38)</f>
        <v>36</v>
      </c>
      <c r="I38" s="11" t="str">
        <f>IF('[1]#export'!A38="","",IF(LEFT('[1]#export'!C38,3)="GB-",'[1]#export'!C38,IF(AND(K38="",L38=""),'[1]#fixed_data'!$B$4&amp;SUBSTITUTE(J38," ","-"),IF(K38="","GB-COH-"&amp;L38,IF(LEFT(K38,2)="SC","GB-SC-"&amp;K38,IF(AND(LEFT(K38,1)="1",LEN(K38)=6),"GB-NIC-"&amp;K38,"GB-CHC-"&amp;K38))))))</f>
        <v>GB-CHC-1148659</v>
      </c>
      <c r="J38" s="11" t="str">
        <f>IF('[1]#export'!A38="","",'[1]#export'!B38)</f>
        <v>Everyday Magic</v>
      </c>
      <c r="K38" s="14" t="str">
        <f>IF('[1]#export'!A38="","",IF(ISBLANK('[1]#export'!C38),"",IF(LEFT('[1]#export'!C38,3)="GB-","",'[1]#export'!C38)))</f>
        <v>1148659</v>
      </c>
      <c r="L38" s="14"/>
      <c r="M38" s="11" t="str">
        <f>IF('[1]#export'!A38="","",IF('[1]#export'!H38="","",'[1]#export'!H38))</f>
        <v>SE8 3PA</v>
      </c>
      <c r="N38" s="11" t="str">
        <f>IF('[1]#export'!A38="","",IF('[1]#export'!L38="","",IF(LEFT('[1]#export'!L38,4)="http",'[1]#export'!L38,"http://"&amp;TRIM('[1]#export'!L38))))</f>
        <v>http://www.everydaymagic.org.uk</v>
      </c>
      <c r="O38" s="11" t="str">
        <f>IF('[1]#export'!A38="","",IF('[1]#export'!G38="","",IF(LEFT('[1]#export'!G38,13)="Discretionary","Multiple Boroughs",SUBSTITUTE('[1]#export'!G38,CHAR(10),", "))))</f>
        <v>Ealing, RBKC</v>
      </c>
      <c r="P38" s="11" t="str">
        <f>IF('[1]#export'!A38="","",'[1]#fixed_data'!$B$5)</f>
        <v>GB-CHC-237725</v>
      </c>
      <c r="Q38" s="11" t="str">
        <f>IF('[1]#export'!A38="","",'[1]#fixed_data'!$B$6)</f>
        <v>John Lyon's Charity</v>
      </c>
      <c r="R38" s="11" t="str">
        <f>IF('[1]#export'!A38="","",IF('[1]#export'!N38="","",'[1]#export'!N38))</f>
        <v>Main</v>
      </c>
      <c r="S38" s="15" t="str">
        <f>IF('[1]#export'!A38="","",IF('[1]#export'!M38="","",'[1]#export'!M38))</f>
        <v>Main Grant</v>
      </c>
      <c r="T38" s="15" t="str">
        <f>IF('[1]#export'!A38="","",IF(AND(VALUE('[1]#export'!K38)&gt;12,OR('[1]#export'!M38="Bursary",'[1]#export'!M38="Main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8" s="15" t="str">
        <f>IF('[1]#export'!A38="","",IF('[1]#export'!Q38="","",'[1]#export'!Q38))</f>
        <v>Direct Project Costs</v>
      </c>
      <c r="V38" s="15" t="str">
        <f>IF('[1]#export'!A38="","",IF('[1]#export'!O38="","",'[1]#export'!O38))</f>
        <v>Education &amp; Learning</v>
      </c>
      <c r="W38" s="15" t="str">
        <f>IF('[1]#export'!O38="","",'[1]#export'!$O$1)</f>
        <v>Programme Area</v>
      </c>
      <c r="X38" s="15" t="str">
        <f>IF('[1]#export'!A38="","",IF('[1]#export'!P38="","",'[1]#export'!P38))</f>
        <v>5-11 (Primary Children)</v>
      </c>
      <c r="Y38" s="15" t="str">
        <f>IF('[1]#export'!P38="","",'[1]#export'!$P$1)</f>
        <v>Age Group</v>
      </c>
      <c r="Z38" s="16">
        <f>IF('[1]#export'!A38="","",'[1]#export'!I38)</f>
        <v>44546</v>
      </c>
      <c r="AA38" s="11" t="str">
        <f>IF('[1]#export'!A38="","",'[1]#fixed_data'!$B$8)</f>
        <v>http://jlc.london/</v>
      </c>
    </row>
    <row r="39" spans="1:27" x14ac:dyDescent="0.25">
      <c r="A39" s="11" t="str">
        <f>IF('[1]#export'!A39="","",CONCATENATE('[1]#fixed_data'!$B$2&amp;'[1]#export'!A39))</f>
        <v>360G-JLC-108785</v>
      </c>
      <c r="B39" s="11" t="str">
        <f>IF('[1]#export'!A39="","",CONCATENATE('[1]#export'!N39&amp;" grant to "&amp;'[1]#export'!B39))</f>
        <v xml:space="preserve">Main grant to Fulham Reach Boat Club </v>
      </c>
      <c r="C39" s="11" t="str">
        <f>IF('[1]#export'!A39="","",'[1]#export'!D39)</f>
        <v>Improving young lives through state school rowing</v>
      </c>
      <c r="D39" s="11" t="str">
        <f>IF('[1]#export'!A39="","",'[1]#fixed_data'!$B$3)</f>
        <v>GBP</v>
      </c>
      <c r="E39" s="12">
        <f>IF('[1]#export'!A39="","",'[1]#export'!E39)</f>
        <v>105000</v>
      </c>
      <c r="F39" s="13" t="str">
        <f>IF('[1]#export'!A39="","",TEXT('[1]#export'!F39,"yyyy-mm-dd"))</f>
        <v>2021-11-18</v>
      </c>
      <c r="G39" s="13" t="str">
        <f>IF('[1]#export'!A39="","",IF('[1]#export'!J39="","",TEXT('[1]#export'!J39,"yyyy-mm-dd")))</f>
        <v>2021-09-06</v>
      </c>
      <c r="H39" s="11" t="str">
        <f>IF('[1]#export'!A39="","",'[1]#export'!K39)</f>
        <v>36</v>
      </c>
      <c r="I39" s="11" t="str">
        <f>IF('[1]#export'!A39="","",IF(LEFT('[1]#export'!C39,3)="GB-",'[1]#export'!C39,IF(AND(K39="",L39=""),'[1]#fixed_data'!$B$4&amp;SUBSTITUTE(J39," ","-"),IF(K39="","GB-COH-"&amp;L39,IF(LEFT(K39,2)="SC","GB-SC-"&amp;K39,IF(AND(LEFT(K39,1)="1",LEN(K39)=6),"GB-NIC-"&amp;K39,"GB-CHC-"&amp;K39))))))</f>
        <v>GB-CHC-1161813</v>
      </c>
      <c r="J39" s="11" t="str">
        <f>IF('[1]#export'!A39="","",'[1]#export'!B39)</f>
        <v xml:space="preserve">Fulham Reach Boat Club </v>
      </c>
      <c r="K39" s="14" t="str">
        <f>IF('[1]#export'!A39="","",IF(ISBLANK('[1]#export'!C39),"",IF(LEFT('[1]#export'!C39,3)="GB-","",'[1]#export'!C39)))</f>
        <v>1161813</v>
      </c>
      <c r="L39" s="14"/>
      <c r="M39" s="11" t="str">
        <f>IF('[1]#export'!A39="","",IF('[1]#export'!H39="","",'[1]#export'!H39))</f>
        <v>W6 9GX</v>
      </c>
      <c r="N39" s="11" t="str">
        <f>IF('[1]#export'!A39="","",IF('[1]#export'!L39="","",IF(LEFT('[1]#export'!L39,4)="http",'[1]#export'!L39,"http://"&amp;TRIM('[1]#export'!L39))))</f>
        <v>http://www.fulhamreachboatclub.com</v>
      </c>
      <c r="O39" s="11" t="str">
        <f>IF('[1]#export'!A39="","",IF('[1]#export'!G39="","",IF(LEFT('[1]#export'!G39,13)="Discretionary","Multiple Boroughs",SUBSTITUTE('[1]#export'!G39,CHAR(10),", "))))</f>
        <v>H&amp;F</v>
      </c>
      <c r="P39" s="11" t="str">
        <f>IF('[1]#export'!A39="","",'[1]#fixed_data'!$B$5)</f>
        <v>GB-CHC-237725</v>
      </c>
      <c r="Q39" s="11" t="str">
        <f>IF('[1]#export'!A39="","",'[1]#fixed_data'!$B$6)</f>
        <v>John Lyon's Charity</v>
      </c>
      <c r="R39" s="11" t="str">
        <f>IF('[1]#export'!A39="","",IF('[1]#export'!N39="","",'[1]#export'!N39))</f>
        <v>Main</v>
      </c>
      <c r="S39" s="15" t="str">
        <f>IF('[1]#export'!A39="","",IF('[1]#export'!M39="","",'[1]#export'!M39))</f>
        <v>Main Grant</v>
      </c>
      <c r="T39" s="15" t="str">
        <f>IF('[1]#export'!A39="","",IF(AND(VALUE('[1]#export'!K39)&gt;12,OR('[1]#export'!M39="Bursary",'[1]#export'!M39="Main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9" s="15" t="str">
        <f>IF('[1]#export'!A39="","",IF('[1]#export'!Q39="","",'[1]#export'!Q39))</f>
        <v>Direct Project Costs</v>
      </c>
      <c r="V39" s="15" t="str">
        <f>IF('[1]#export'!A39="","",IF('[1]#export'!O39="","",'[1]#export'!O39))</f>
        <v>Sport</v>
      </c>
      <c r="W39" s="15" t="str">
        <f>IF('[1]#export'!O39="","",'[1]#export'!$O$1)</f>
        <v>Programme Area</v>
      </c>
      <c r="X39" s="15" t="str">
        <f>IF('[1]#export'!A39="","",IF('[1]#export'!P39="","",'[1]#export'!P39))</f>
        <v>11-19 (Secondary YP)</v>
      </c>
      <c r="Y39" s="15" t="str">
        <f>IF('[1]#export'!P39="","",'[1]#export'!$P$1)</f>
        <v>Age Group</v>
      </c>
      <c r="Z39" s="16">
        <f>IF('[1]#export'!A39="","",'[1]#export'!I39)</f>
        <v>44546</v>
      </c>
      <c r="AA39" s="11" t="str">
        <f>IF('[1]#export'!A39="","",'[1]#fixed_data'!$B$8)</f>
        <v>http://jlc.london/</v>
      </c>
    </row>
    <row r="40" spans="1:27" x14ac:dyDescent="0.25">
      <c r="A40" s="11" t="str">
        <f>IF('[1]#export'!A40="","",CONCATENATE('[1]#fixed_data'!$B$2&amp;'[1]#export'!A40))</f>
        <v>360G-JLC-108461</v>
      </c>
      <c r="B40" s="11" t="str">
        <f>IF('[1]#export'!A40="","",CONCATENATE('[1]#export'!N40&amp;" grant to "&amp;'[1]#export'!B40))</f>
        <v>Main grant to Gheez Rite Chaplaincy Community Association</v>
      </c>
      <c r="C40" s="11" t="str">
        <f>IF('[1]#export'!A40="","",'[1]#export'!D40)</f>
        <v>After School Activities and Planning for the Future</v>
      </c>
      <c r="D40" s="11" t="str">
        <f>IF('[1]#export'!A40="","",'[1]#fixed_data'!$B$3)</f>
        <v>GBP</v>
      </c>
      <c r="E40" s="12">
        <f>IF('[1]#export'!A40="","",'[1]#export'!E40)</f>
        <v>60000</v>
      </c>
      <c r="F40" s="13" t="str">
        <f>IF('[1]#export'!A40="","",TEXT('[1]#export'!F40,"yyyy-mm-dd"))</f>
        <v>2021-11-18</v>
      </c>
      <c r="G40" s="13" t="str">
        <f>IF('[1]#export'!A40="","",IF('[1]#export'!J40="","",TEXT('[1]#export'!J40,"yyyy-mm-dd")))</f>
        <v>2022-01-01</v>
      </c>
      <c r="H40" s="11" t="str">
        <f>IF('[1]#export'!A40="","",'[1]#export'!K40)</f>
        <v>36</v>
      </c>
      <c r="I40" s="11" t="str">
        <f>IF('[1]#export'!A40="","",IF(LEFT('[1]#export'!C40,3)="GB-",'[1]#export'!C40,IF(AND(K40="",L40=""),'[1]#fixed_data'!$B$4&amp;SUBSTITUTE(J40," ","-"),IF(K40="","GB-COH-"&amp;L40,IF(LEFT(K40,2)="SC","GB-SC-"&amp;K40,IF(AND(LEFT(K40,1)="1",LEN(K40)=6),"GB-NIC-"&amp;K40,"GB-CHC-"&amp;K40))))))</f>
        <v>GB-CHC-1056622</v>
      </c>
      <c r="J40" s="11" t="str">
        <f>IF('[1]#export'!A40="","",'[1]#export'!B40)</f>
        <v>Gheez Rite Chaplaincy Community Association</v>
      </c>
      <c r="K40" s="14" t="str">
        <f>IF('[1]#export'!A40="","",IF(ISBLANK('[1]#export'!C40),"",IF(LEFT('[1]#export'!C40,3)="GB-","",'[1]#export'!C40)))</f>
        <v>1056622</v>
      </c>
      <c r="L40" s="14"/>
      <c r="M40" s="11" t="str">
        <f>IF('[1]#export'!A40="","",IF('[1]#export'!H40="","",'[1]#export'!H40))</f>
        <v>W6 7BW</v>
      </c>
      <c r="N40" s="11" t="str">
        <f>IF('[1]#export'!A40="","",IF('[1]#export'!L40="","",IF(LEFT('[1]#export'!L40,4)="http",'[1]#export'!L40,"http://"&amp;TRIM('[1]#export'!L40))))</f>
        <v>http://www.meadna.com/business%20page/Commentary%20pages/Gheez%20Rite%20Saturday.htm</v>
      </c>
      <c r="O40" s="11" t="str">
        <f>IF('[1]#export'!A40="","",IF('[1]#export'!G40="","",IF(LEFT('[1]#export'!G40,13)="Discretionary","Multiple Boroughs",SUBSTITUTE('[1]#export'!G40,CHAR(10),", "))))</f>
        <v>Barnet, Westminster, Brent, Ealing, RBKC, H&amp;F</v>
      </c>
      <c r="P40" s="11" t="str">
        <f>IF('[1]#export'!A40="","",'[1]#fixed_data'!$B$5)</f>
        <v>GB-CHC-237725</v>
      </c>
      <c r="Q40" s="11" t="str">
        <f>IF('[1]#export'!A40="","",'[1]#fixed_data'!$B$6)</f>
        <v>John Lyon's Charity</v>
      </c>
      <c r="R40" s="11" t="str">
        <f>IF('[1]#export'!A40="","",IF('[1]#export'!N40="","",'[1]#export'!N40))</f>
        <v>Main</v>
      </c>
      <c r="S40" s="15" t="str">
        <f>IF('[1]#export'!A40="","",IF('[1]#export'!M40="","",'[1]#export'!M40))</f>
        <v>Main Grant</v>
      </c>
      <c r="T40" s="15" t="str">
        <f>IF('[1]#export'!A40="","",IF(AND(VALUE('[1]#export'!K40)&gt;12,OR('[1]#export'!M40="Bursary",'[1]#export'!M40="Main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0" s="15" t="str">
        <f>IF('[1]#export'!A40="","",IF('[1]#export'!Q40="","",'[1]#export'!Q40))</f>
        <v>Core Costs</v>
      </c>
      <c r="V40" s="15" t="str">
        <f>IF('[1]#export'!A40="","",IF('[1]#export'!O40="","",'[1]#export'!O40))</f>
        <v>Education &amp; Learning</v>
      </c>
      <c r="W40" s="15" t="str">
        <f>IF('[1]#export'!O40="","",'[1]#export'!$O$1)</f>
        <v>Programme Area</v>
      </c>
      <c r="X40" s="15" t="str">
        <f>IF('[1]#export'!A40="","",IF('[1]#export'!P40="","",'[1]#export'!P40))</f>
        <v>5-19 (School Age CYP)</v>
      </c>
      <c r="Y40" s="15" t="str">
        <f>IF('[1]#export'!P40="","",'[1]#export'!$P$1)</f>
        <v>Age Group</v>
      </c>
      <c r="Z40" s="16">
        <f>IF('[1]#export'!A40="","",'[1]#export'!I40)</f>
        <v>44581</v>
      </c>
      <c r="AA40" s="11" t="str">
        <f>IF('[1]#export'!A40="","",'[1]#fixed_data'!$B$8)</f>
        <v>http://jlc.london/</v>
      </c>
    </row>
    <row r="41" spans="1:27" x14ac:dyDescent="0.25">
      <c r="A41" s="11" t="str">
        <f>IF('[1]#export'!A41="","",CONCATENATE('[1]#fixed_data'!$B$2&amp;'[1]#export'!A41))</f>
        <v>360G-JLC-108543</v>
      </c>
      <c r="B41" s="11" t="str">
        <f>IF('[1]#export'!A41="","",CONCATENATE('[1]#export'!N41&amp;" grant to "&amp;'[1]#export'!B41))</f>
        <v>Main grant to Harrow Steel</v>
      </c>
      <c r="C41" s="11" t="str">
        <f>IF('[1]#export'!A41="","",'[1]#export'!D41)</f>
        <v>Harrow Steel Band - running costs for the band.</v>
      </c>
      <c r="D41" s="11" t="str">
        <f>IF('[1]#export'!A41="","",'[1]#fixed_data'!$B$3)</f>
        <v>GBP</v>
      </c>
      <c r="E41" s="12">
        <f>IF('[1]#export'!A41="","",'[1]#export'!E41)</f>
        <v>48000</v>
      </c>
      <c r="F41" s="13" t="str">
        <f>IF('[1]#export'!A41="","",TEXT('[1]#export'!F41,"yyyy-mm-dd"))</f>
        <v>2021-11-18</v>
      </c>
      <c r="G41" s="13" t="str">
        <f>IF('[1]#export'!A41="","",IF('[1]#export'!J41="","",TEXT('[1]#export'!J41,"yyyy-mm-dd")))</f>
        <v>2022-01-03</v>
      </c>
      <c r="H41" s="11" t="str">
        <f>IF('[1]#export'!A41="","",'[1]#export'!K41)</f>
        <v>36</v>
      </c>
      <c r="I41" s="11" t="str">
        <f>IF('[1]#export'!A41="","",IF(LEFT('[1]#export'!C41,3)="GB-",'[1]#export'!C41,IF(AND(K41="",L41=""),'[1]#fixed_data'!$B$4&amp;SUBSTITUTE(J41," ","-"),IF(K41="","GB-COH-"&amp;L41,IF(LEFT(K41,2)="SC","GB-SC-"&amp;K41,IF(AND(LEFT(K41,1)="1",LEN(K41)=6),"GB-NIC-"&amp;K41,"GB-CHC-"&amp;K41))))))</f>
        <v>GB-CHC-1186948</v>
      </c>
      <c r="J41" s="11" t="str">
        <f>IF('[1]#export'!A41="","",'[1]#export'!B41)</f>
        <v>Harrow Steel</v>
      </c>
      <c r="K41" s="14" t="str">
        <f>IF('[1]#export'!A41="","",IF(ISBLANK('[1]#export'!C41),"",IF(LEFT('[1]#export'!C41,3)="GB-","",'[1]#export'!C41)))</f>
        <v>1186948</v>
      </c>
      <c r="L41" s="14"/>
      <c r="M41" s="11" t="str">
        <f>IF('[1]#export'!A41="","",IF('[1]#export'!H41="","",'[1]#export'!H41))</f>
        <v>HA5 2RZ</v>
      </c>
      <c r="N41" s="11" t="str">
        <f>IF('[1]#export'!A41="","",IF('[1]#export'!L41="","",IF(LEFT('[1]#export'!L41,4)="http",'[1]#export'!L41,"http://"&amp;TRIM('[1]#export'!L41))))</f>
        <v>http://harrowsteel.org.uk</v>
      </c>
      <c r="O41" s="11" t="str">
        <f>IF('[1]#export'!A41="","",IF('[1]#export'!G41="","",IF(LEFT('[1]#export'!G41,13)="Discretionary","Multiple Boroughs",SUBSTITUTE('[1]#export'!G41,CHAR(10),", "))))</f>
        <v>Harrow</v>
      </c>
      <c r="P41" s="11" t="str">
        <f>IF('[1]#export'!A41="","",'[1]#fixed_data'!$B$5)</f>
        <v>GB-CHC-237725</v>
      </c>
      <c r="Q41" s="11" t="str">
        <f>IF('[1]#export'!A41="","",'[1]#fixed_data'!$B$6)</f>
        <v>John Lyon's Charity</v>
      </c>
      <c r="R41" s="11" t="str">
        <f>IF('[1]#export'!A41="","",IF('[1]#export'!N41="","",'[1]#export'!N41))</f>
        <v>Main</v>
      </c>
      <c r="S41" s="15" t="str">
        <f>IF('[1]#export'!A41="","",IF('[1]#export'!M41="","",'[1]#export'!M41))</f>
        <v>Main Grant</v>
      </c>
      <c r="T41" s="15" t="str">
        <f>IF('[1]#export'!A41="","",IF(AND(VALUE('[1]#export'!K41)&gt;12,OR('[1]#export'!M41="Bursary",'[1]#export'!M41="Main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1" s="15" t="str">
        <f>IF('[1]#export'!A41="","",IF('[1]#export'!Q41="","",'[1]#export'!Q41))</f>
        <v>Core Costs</v>
      </c>
      <c r="V41" s="15" t="str">
        <f>IF('[1]#export'!A41="","",IF('[1]#export'!O41="","",'[1]#export'!O41))</f>
        <v>Arts &amp; Science</v>
      </c>
      <c r="W41" s="15" t="str">
        <f>IF('[1]#export'!O41="","",'[1]#export'!$O$1)</f>
        <v>Programme Area</v>
      </c>
      <c r="X41" s="15" t="str">
        <f>IF('[1]#export'!A41="","",IF('[1]#export'!P41="","",'[1]#export'!P41))</f>
        <v>11-19 (Secondary YP)</v>
      </c>
      <c r="Y41" s="15" t="str">
        <f>IF('[1]#export'!P41="","",'[1]#export'!$P$1)</f>
        <v>Age Group</v>
      </c>
      <c r="Z41" s="16">
        <f>IF('[1]#export'!A41="","",'[1]#export'!I41)</f>
        <v>44546</v>
      </c>
      <c r="AA41" s="11" t="str">
        <f>IF('[1]#export'!A41="","",'[1]#fixed_data'!$B$8)</f>
        <v>http://jlc.london/</v>
      </c>
    </row>
    <row r="42" spans="1:27" x14ac:dyDescent="0.25">
      <c r="A42" s="11" t="str">
        <f>IF('[1]#export'!A42="","",CONCATENATE('[1]#fixed_data'!$B$2&amp;'[1]#export'!A42))</f>
        <v>360G-JLC-108839</v>
      </c>
      <c r="B42" s="11" t="str">
        <f>IF('[1]#export'!A42="","",CONCATENATE('[1]#export'!N42&amp;" grant to "&amp;'[1]#export'!B42))</f>
        <v>Recovery grant to Ignite Youth</v>
      </c>
      <c r="C42" s="11" t="str">
        <f>IF('[1]#export'!A42="","",'[1]#export'!D42)</f>
        <v>Core Costs</v>
      </c>
      <c r="D42" s="11" t="str">
        <f>IF('[1]#export'!A42="","",'[1]#fixed_data'!$B$3)</f>
        <v>GBP</v>
      </c>
      <c r="E42" s="12">
        <f>IF('[1]#export'!A42="","",'[1]#export'!E42)</f>
        <v>150000</v>
      </c>
      <c r="F42" s="13" t="str">
        <f>IF('[1]#export'!A42="","",TEXT('[1]#export'!F42,"yyyy-mm-dd"))</f>
        <v>2021-11-18</v>
      </c>
      <c r="G42" s="13" t="str">
        <f>IF('[1]#export'!A42="","",IF('[1]#export'!J42="","",TEXT('[1]#export'!J42,"yyyy-mm-dd")))</f>
        <v>2022-01-03</v>
      </c>
      <c r="H42" s="11" t="str">
        <f>IF('[1]#export'!A42="","",'[1]#export'!K42)</f>
        <v>36</v>
      </c>
      <c r="I42" s="11" t="str">
        <f>IF('[1]#export'!A42="","",IF(LEFT('[1]#export'!C42,3)="GB-",'[1]#export'!C42,IF(AND(K42="",L42=""),'[1]#fixed_data'!$B$4&amp;SUBSTITUTE(J42," ","-"),IF(K42="","GB-COH-"&amp;L42,IF(LEFT(K42,2)="SC","GB-SC-"&amp;K42,IF(AND(LEFT(K42,1)="1",LEN(K42)=6),"GB-NIC-"&amp;K42,"GB-CHC-"&amp;K42))))))</f>
        <v>GB-CHC-1189771</v>
      </c>
      <c r="J42" s="11" t="str">
        <f>IF('[1]#export'!A42="","",'[1]#export'!B42)</f>
        <v>Ignite Youth</v>
      </c>
      <c r="K42" s="14" t="str">
        <f>IF('[1]#export'!A42="","",IF(ISBLANK('[1]#export'!C42),"",IF(LEFT('[1]#export'!C42,3)="GB-","",'[1]#export'!C42)))</f>
        <v>1189771</v>
      </c>
      <c r="L42" s="14"/>
      <c r="M42" s="11" t="str">
        <f>IF('[1]#export'!A42="","",IF('[1]#export'!H42="","",'[1]#export'!H42))</f>
        <v>HA2 0TY</v>
      </c>
      <c r="N42" s="11" t="str">
        <f>IF('[1]#export'!A42="","",IF('[1]#export'!L42="","",IF(LEFT('[1]#export'!L42,4)="http",'[1]#export'!L42,"http://"&amp;TRIM('[1]#export'!L42))))</f>
        <v>http://www.igniteyouth.org.uk</v>
      </c>
      <c r="O42" s="11" t="str">
        <f>IF('[1]#export'!A42="","",IF('[1]#export'!G42="","",IF(LEFT('[1]#export'!G42,13)="Discretionary","Multiple Boroughs",SUBSTITUTE('[1]#export'!G42,CHAR(10),", "))))</f>
        <v>Harrow</v>
      </c>
      <c r="P42" s="11" t="str">
        <f>IF('[1]#export'!A42="","",'[1]#fixed_data'!$B$5)</f>
        <v>GB-CHC-237725</v>
      </c>
      <c r="Q42" s="11" t="str">
        <f>IF('[1]#export'!A42="","",'[1]#fixed_data'!$B$6)</f>
        <v>John Lyon's Charity</v>
      </c>
      <c r="R42" s="11" t="str">
        <f>IF('[1]#export'!A42="","",IF('[1]#export'!N42="","",'[1]#export'!N42))</f>
        <v>Recovery</v>
      </c>
      <c r="S42" s="15" t="str">
        <f>IF('[1]#export'!A42="","",IF('[1]#export'!M42="","",'[1]#export'!M42))</f>
        <v>Main Grant</v>
      </c>
      <c r="T42" s="15" t="str">
        <f>IF('[1]#export'!A42="","",IF(AND(VALUE('[1]#export'!K42)&gt;12,OR('[1]#export'!M42="Bursary",'[1]#export'!M42="Main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2" s="15" t="str">
        <f>IF('[1]#export'!A42="","",IF('[1]#export'!Q42="","",'[1]#export'!Q42))</f>
        <v>Core Costs</v>
      </c>
      <c r="V42" s="15" t="str">
        <f>IF('[1]#export'!A42="","",IF('[1]#export'!O42="","",'[1]#export'!O42))</f>
        <v>Youth Issues</v>
      </c>
      <c r="W42" s="15" t="str">
        <f>IF('[1]#export'!O42="","",'[1]#export'!$O$1)</f>
        <v>Programme Area</v>
      </c>
      <c r="X42" s="15" t="str">
        <f>IF('[1]#export'!A42="","",IF('[1]#export'!P42="","",'[1]#export'!P42))</f>
        <v>11-25 (Secondary+ YP)</v>
      </c>
      <c r="Y42" s="15" t="str">
        <f>IF('[1]#export'!P42="","",'[1]#export'!$P$1)</f>
        <v>Age Group</v>
      </c>
      <c r="Z42" s="16">
        <f>IF('[1]#export'!A42="","",'[1]#export'!I42)</f>
        <v>44567</v>
      </c>
      <c r="AA42" s="11" t="str">
        <f>IF('[1]#export'!A42="","",'[1]#fixed_data'!$B$8)</f>
        <v>http://jlc.london/</v>
      </c>
    </row>
    <row r="43" spans="1:27" x14ac:dyDescent="0.25">
      <c r="A43" s="11" t="str">
        <f>IF('[1]#export'!A43="","",CONCATENATE('[1]#fixed_data'!$B$2&amp;'[1]#export'!A43))</f>
        <v>360G-JLC-108516</v>
      </c>
      <c r="B43" s="11" t="str">
        <f>IF('[1]#export'!A43="","",CONCATENATE('[1]#export'!N43&amp;" grant to "&amp;'[1]#export'!B43))</f>
        <v>Main grant to Latin American House</v>
      </c>
      <c r="C43" s="11" t="str">
        <f>IF('[1]#export'!A43="","",'[1]#export'!D43)</f>
        <v>Children and Young People Programme</v>
      </c>
      <c r="D43" s="11" t="str">
        <f>IF('[1]#export'!A43="","",'[1]#fixed_data'!$B$3)</f>
        <v>GBP</v>
      </c>
      <c r="E43" s="12">
        <f>IF('[1]#export'!A43="","",'[1]#export'!E43)</f>
        <v>90000</v>
      </c>
      <c r="F43" s="13" t="str">
        <f>IF('[1]#export'!A43="","",TEXT('[1]#export'!F43,"yyyy-mm-dd"))</f>
        <v>2021-11-18</v>
      </c>
      <c r="G43" s="13" t="str">
        <f>IF('[1]#export'!A43="","",IF('[1]#export'!J43="","",TEXT('[1]#export'!J43,"yyyy-mm-dd")))</f>
        <v>2022-01-03</v>
      </c>
      <c r="H43" s="11" t="str">
        <f>IF('[1]#export'!A43="","",'[1]#export'!K43)</f>
        <v>36</v>
      </c>
      <c r="I43" s="11" t="str">
        <f>IF('[1]#export'!A43="","",IF(LEFT('[1]#export'!C43,3)="GB-",'[1]#export'!C43,IF(AND(K43="",L43=""),'[1]#fixed_data'!$B$4&amp;SUBSTITUTE(J43," ","-"),IF(K43="","GB-COH-"&amp;L43,IF(LEFT(K43,2)="SC","GB-SC-"&amp;K43,IF(AND(LEFT(K43,1)="1",LEN(K43)=6),"GB-NIC-"&amp;K43,"GB-CHC-"&amp;K43))))))</f>
        <v>GB-CHC-1127253</v>
      </c>
      <c r="J43" s="11" t="str">
        <f>IF('[1]#export'!A43="","",'[1]#export'!B43)</f>
        <v>Latin American House</v>
      </c>
      <c r="K43" s="14" t="str">
        <f>IF('[1]#export'!A43="","",IF(ISBLANK('[1]#export'!C43),"",IF(LEFT('[1]#export'!C43,3)="GB-","",'[1]#export'!C43)))</f>
        <v>1127253</v>
      </c>
      <c r="L43" s="14"/>
      <c r="M43" s="11" t="str">
        <f>IF('[1]#export'!A43="","",IF('[1]#export'!H43="","",'[1]#export'!H43))</f>
        <v>NW6 4TA</v>
      </c>
      <c r="N43" s="11" t="str">
        <f>IF('[1]#export'!A43="","",IF('[1]#export'!L43="","",IF(LEFT('[1]#export'!L43,4)="http",'[1]#export'!L43,"http://"&amp;TRIM('[1]#export'!L43))))</f>
        <v>http://www.casalatina.org.uk/en/</v>
      </c>
      <c r="O43" s="11" t="str">
        <f>IF('[1]#export'!A43="","",IF('[1]#export'!G43="","",IF(LEFT('[1]#export'!G43,13)="Discretionary","Multiple Boroughs",SUBSTITUTE('[1]#export'!G43,CHAR(10),", "))))</f>
        <v>Barnet, Westminster, Brent, RBKC, Camden</v>
      </c>
      <c r="P43" s="11" t="str">
        <f>IF('[1]#export'!A43="","",'[1]#fixed_data'!$B$5)</f>
        <v>GB-CHC-237725</v>
      </c>
      <c r="Q43" s="11" t="str">
        <f>IF('[1]#export'!A43="","",'[1]#fixed_data'!$B$6)</f>
        <v>John Lyon's Charity</v>
      </c>
      <c r="R43" s="11" t="str">
        <f>IF('[1]#export'!A43="","",IF('[1]#export'!N43="","",'[1]#export'!N43))</f>
        <v>Main</v>
      </c>
      <c r="S43" s="15" t="str">
        <f>IF('[1]#export'!A43="","",IF('[1]#export'!M43="","",'[1]#export'!M43))</f>
        <v>Main Grant</v>
      </c>
      <c r="T43" s="15" t="str">
        <f>IF('[1]#export'!A43="","",IF(AND(VALUE('[1]#export'!K43)&gt;12,OR('[1]#export'!M43="Bursary",'[1]#export'!M43="Main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3" s="15" t="str">
        <f>IF('[1]#export'!A43="","",IF('[1]#export'!Q43="","",'[1]#export'!Q43))</f>
        <v>Salary Costs</v>
      </c>
      <c r="V43" s="15" t="str">
        <f>IF('[1]#export'!A43="","",IF('[1]#export'!O43="","",'[1]#export'!O43))</f>
        <v>Youth Clubs &amp; Youth Activities</v>
      </c>
      <c r="W43" s="15" t="str">
        <f>IF('[1]#export'!O43="","",'[1]#export'!$O$1)</f>
        <v>Programme Area</v>
      </c>
      <c r="X43" s="15" t="str">
        <f>IF('[1]#export'!A43="","",IF('[1]#export'!P43="","",'[1]#export'!P43))</f>
        <v>5-19 (School Age CYP)</v>
      </c>
      <c r="Y43" s="15" t="str">
        <f>IF('[1]#export'!P43="","",'[1]#export'!$P$1)</f>
        <v>Age Group</v>
      </c>
      <c r="Z43" s="16">
        <f>IF('[1]#export'!A43="","",'[1]#export'!I43)</f>
        <v>44581</v>
      </c>
      <c r="AA43" s="11" t="str">
        <f>IF('[1]#export'!A43="","",'[1]#fixed_data'!$B$8)</f>
        <v>http://jlc.london/</v>
      </c>
    </row>
    <row r="44" spans="1:27" x14ac:dyDescent="0.25">
      <c r="A44" s="11" t="str">
        <f>IF('[1]#export'!A44="","",CONCATENATE('[1]#fixed_data'!$B$2&amp;'[1]#export'!A44))</f>
        <v>360G-JLC-108866</v>
      </c>
      <c r="B44" s="11" t="str">
        <f>IF('[1]#export'!A44="","",CONCATENATE('[1]#export'!N44&amp;" grant to "&amp;'[1]#export'!B44))</f>
        <v>Cultural Capital grant to Lauderdale House Society</v>
      </c>
      <c r="C44" s="11" t="str">
        <f>IF('[1]#export'!A44="","",'[1]#export'!D44)</f>
        <v>Artists' Added Value</v>
      </c>
      <c r="D44" s="11" t="str">
        <f>IF('[1]#export'!A44="","",'[1]#fixed_data'!$B$3)</f>
        <v>GBP</v>
      </c>
      <c r="E44" s="12">
        <f>IF('[1]#export'!A44="","",'[1]#export'!E44)</f>
        <v>29000</v>
      </c>
      <c r="F44" s="13" t="str">
        <f>IF('[1]#export'!A44="","",TEXT('[1]#export'!F44,"yyyy-mm-dd"))</f>
        <v>2021-11-18</v>
      </c>
      <c r="G44" s="13" t="str">
        <f>IF('[1]#export'!A44="","",IF('[1]#export'!J44="","",TEXT('[1]#export'!J44,"yyyy-mm-dd")))</f>
        <v>2021-12-01</v>
      </c>
      <c r="H44" s="11" t="str">
        <f>IF('[1]#export'!A44="","",'[1]#export'!K44)</f>
        <v>12</v>
      </c>
      <c r="I44" s="11" t="str">
        <f>IF('[1]#export'!A44="","",IF(LEFT('[1]#export'!C44,3)="GB-",'[1]#export'!C44,IF(AND(K44="",L44=""),'[1]#fixed_data'!$B$4&amp;SUBSTITUTE(J44," ","-"),IF(K44="","GB-COH-"&amp;L44,IF(LEFT(K44,2)="SC","GB-SC-"&amp;K44,IF(AND(LEFT(K44,1)="1",LEN(K44)=6),"GB-NIC-"&amp;K44,"GB-CHC-"&amp;K44))))))</f>
        <v>GB-CHC-275502</v>
      </c>
      <c r="J44" s="11" t="str">
        <f>IF('[1]#export'!A44="","",'[1]#export'!B44)</f>
        <v>Lauderdale House Society</v>
      </c>
      <c r="K44" s="14" t="str">
        <f>IF('[1]#export'!A44="","",IF(ISBLANK('[1]#export'!C44),"",IF(LEFT('[1]#export'!C44,3)="GB-","",'[1]#export'!C44)))</f>
        <v>275502</v>
      </c>
      <c r="L44" s="14"/>
      <c r="M44" s="11" t="str">
        <f>IF('[1]#export'!A44="","",IF('[1]#export'!H44="","",'[1]#export'!H44))</f>
        <v>N6 5HG</v>
      </c>
      <c r="N44" s="11" t="str">
        <f>IF('[1]#export'!A44="","",IF('[1]#export'!L44="","",IF(LEFT('[1]#export'!L44,4)="http",'[1]#export'!L44,"http://"&amp;TRIM('[1]#export'!L44))))</f>
        <v>http://www.lauderdalehouse.org.uk</v>
      </c>
      <c r="O44" s="11" t="str">
        <f>IF('[1]#export'!A44="","",IF('[1]#export'!G44="","",IF(LEFT('[1]#export'!G44,13)="Discretionary","Multiple Boroughs",SUBSTITUTE('[1]#export'!G44,CHAR(10),", "))))</f>
        <v>Camden</v>
      </c>
      <c r="P44" s="11" t="str">
        <f>IF('[1]#export'!A44="","",'[1]#fixed_data'!$B$5)</f>
        <v>GB-CHC-237725</v>
      </c>
      <c r="Q44" s="11" t="str">
        <f>IF('[1]#export'!A44="","",'[1]#fixed_data'!$B$6)</f>
        <v>John Lyon's Charity</v>
      </c>
      <c r="R44" s="11" t="str">
        <f>IF('[1]#export'!A44="","",IF('[1]#export'!N44="","",'[1]#export'!N44))</f>
        <v>Cultural Capital</v>
      </c>
      <c r="S44" s="15" t="str">
        <f>IF('[1]#export'!A44="","",IF('[1]#export'!M44="","",'[1]#export'!M44))</f>
        <v>Main Grant</v>
      </c>
      <c r="T44" s="15" t="str">
        <f>IF('[1]#export'!A44="","",IF(AND(VALUE('[1]#export'!K44)&gt;12,OR('[1]#export'!M44="Bursary",'[1]#export'!M44="Main Grant")),"Multiple year grants are approved in principle for the full term as outlined but are subject to satisfactory reporting and annual authority from the Charity's Trustee to release each tranche.",""))</f>
        <v/>
      </c>
      <c r="U44" s="15" t="str">
        <f>IF('[1]#export'!A44="","",IF('[1]#export'!Q44="","",'[1]#export'!Q44))</f>
        <v>Direct Project Costs</v>
      </c>
      <c r="V44" s="15" t="str">
        <f>IF('[1]#export'!A44="","",IF('[1]#export'!O44="","",'[1]#export'!O44))</f>
        <v>Arts &amp; Science</v>
      </c>
      <c r="W44" s="15" t="str">
        <f>IF('[1]#export'!O44="","",'[1]#export'!$O$1)</f>
        <v>Programme Area</v>
      </c>
      <c r="X44" s="15" t="str">
        <f>IF('[1]#export'!A44="","",IF('[1]#export'!P44="","",'[1]#export'!P44))</f>
        <v>11-19 (Secondary YP)</v>
      </c>
      <c r="Y44" s="15" t="str">
        <f>IF('[1]#export'!P44="","",'[1]#export'!$P$1)</f>
        <v>Age Group</v>
      </c>
      <c r="Z44" s="16">
        <f>IF('[1]#export'!A44="","",'[1]#export'!I44)</f>
        <v>44606</v>
      </c>
      <c r="AA44" s="11" t="str">
        <f>IF('[1]#export'!A44="","",'[1]#fixed_data'!$B$8)</f>
        <v>http://jlc.london/</v>
      </c>
    </row>
    <row r="45" spans="1:27" x14ac:dyDescent="0.25">
      <c r="A45" s="11" t="str">
        <f>IF('[1]#export'!A45="","",CONCATENATE('[1]#fixed_data'!$B$2&amp;'[1]#export'!A45))</f>
        <v>360G-JLC-108867</v>
      </c>
      <c r="B45" s="11" t="str">
        <f>IF('[1]#export'!A45="","",CONCATENATE('[1]#export'!N45&amp;" grant to "&amp;'[1]#export'!B45))</f>
        <v>Cultural Capital grant to The Mozartists</v>
      </c>
      <c r="C45" s="11" t="str">
        <f>IF('[1]#export'!A45="","",'[1]#export'!D45)</f>
        <v>Outreach in Ealing</v>
      </c>
      <c r="D45" s="11" t="str">
        <f>IF('[1]#export'!A45="","",'[1]#fixed_data'!$B$3)</f>
        <v>GBP</v>
      </c>
      <c r="E45" s="12">
        <f>IF('[1]#export'!A45="","",'[1]#export'!E45)</f>
        <v>35000</v>
      </c>
      <c r="F45" s="13" t="str">
        <f>IF('[1]#export'!A45="","",TEXT('[1]#export'!F45,"yyyy-mm-dd"))</f>
        <v>2021-11-18</v>
      </c>
      <c r="G45" s="13" t="str">
        <f>IF('[1]#export'!A45="","",IF('[1]#export'!J45="","",TEXT('[1]#export'!J45,"yyyy-mm-dd")))</f>
        <v>2022-01-05</v>
      </c>
      <c r="H45" s="11" t="str">
        <f>IF('[1]#export'!A45="","",'[1]#export'!K45)</f>
        <v>6</v>
      </c>
      <c r="I45" s="11" t="str">
        <f>IF('[1]#export'!A45="","",IF(LEFT('[1]#export'!C45,3)="GB-",'[1]#export'!C45,IF(AND(K45="",L45=""),'[1]#fixed_data'!$B$4&amp;SUBSTITUTE(J45," ","-"),IF(K45="","GB-COH-"&amp;L45,IF(LEFT(K45,2)="SC","GB-SC-"&amp;K45,IF(AND(LEFT(K45,1)="1",LEN(K45)=6),"GB-NIC-"&amp;K45,"GB-CHC-"&amp;K45))))))</f>
        <v>GB-CHC-1063387</v>
      </c>
      <c r="J45" s="11" t="str">
        <f>IF('[1]#export'!A45="","",'[1]#export'!B45)</f>
        <v>The Mozartists</v>
      </c>
      <c r="K45" s="14" t="str">
        <f>IF('[1]#export'!A45="","",IF(ISBLANK('[1]#export'!C45),"",IF(LEFT('[1]#export'!C45,3)="GB-","",'[1]#export'!C45)))</f>
        <v>1063387</v>
      </c>
      <c r="L45" s="14"/>
      <c r="M45" s="11" t="str">
        <f>IF('[1]#export'!A45="","",IF('[1]#export'!H45="","",'[1]#export'!H45))</f>
        <v>W6 0LH</v>
      </c>
      <c r="N45" s="11" t="str">
        <f>IF('[1]#export'!A45="","",IF('[1]#export'!L45="","",IF(LEFT('[1]#export'!L45,4)="http",'[1]#export'!L45,"http://"&amp;TRIM('[1]#export'!L45))))</f>
        <v>http://www.mozartists.com</v>
      </c>
      <c r="O45" s="11" t="str">
        <f>IF('[1]#export'!A45="","",IF('[1]#export'!G45="","",IF(LEFT('[1]#export'!G45,13)="Discretionary","Multiple Boroughs",SUBSTITUTE('[1]#export'!G45,CHAR(10),", "))))</f>
        <v>Ealing</v>
      </c>
      <c r="P45" s="11" t="str">
        <f>IF('[1]#export'!A45="","",'[1]#fixed_data'!$B$5)</f>
        <v>GB-CHC-237725</v>
      </c>
      <c r="Q45" s="11" t="str">
        <f>IF('[1]#export'!A45="","",'[1]#fixed_data'!$B$6)</f>
        <v>John Lyon's Charity</v>
      </c>
      <c r="R45" s="11" t="str">
        <f>IF('[1]#export'!A45="","",IF('[1]#export'!N45="","",'[1]#export'!N45))</f>
        <v>Cultural Capital</v>
      </c>
      <c r="S45" s="15" t="str">
        <f>IF('[1]#export'!A45="","",IF('[1]#export'!M45="","",'[1]#export'!M45))</f>
        <v>Main Grant</v>
      </c>
      <c r="T45" s="15" t="str">
        <f>IF('[1]#export'!A45="","",IF(AND(VALUE('[1]#export'!K45)&gt;12,OR('[1]#export'!M45="Bursary",'[1]#export'!M45="Main Grant")),"Multiple year grants are approved in principle for the full term as outlined but are subject to satisfactory reporting and annual authority from the Charity's Trustee to release each tranche.",""))</f>
        <v/>
      </c>
      <c r="U45" s="15" t="str">
        <f>IF('[1]#export'!A45="","",IF('[1]#export'!Q45="","",'[1]#export'!Q45))</f>
        <v>Direct Project Costs</v>
      </c>
      <c r="V45" s="15" t="str">
        <f>IF('[1]#export'!A45="","",IF('[1]#export'!O45="","",'[1]#export'!O45))</f>
        <v>Arts &amp; Science</v>
      </c>
      <c r="W45" s="15" t="str">
        <f>IF('[1]#export'!O45="","",'[1]#export'!$O$1)</f>
        <v>Programme Area</v>
      </c>
      <c r="X45" s="15" t="str">
        <f>IF('[1]#export'!A45="","",IF('[1]#export'!P45="","",'[1]#export'!P45))</f>
        <v>5-19 (School Age CYP)</v>
      </c>
      <c r="Y45" s="15" t="str">
        <f>IF('[1]#export'!P45="","",'[1]#export'!$P$1)</f>
        <v>Age Group</v>
      </c>
      <c r="Z45" s="16">
        <f>IF('[1]#export'!A45="","",'[1]#export'!I45)</f>
        <v>44649</v>
      </c>
      <c r="AA45" s="11" t="str">
        <f>IF('[1]#export'!A45="","",'[1]#fixed_data'!$B$8)</f>
        <v>http://jlc.london/</v>
      </c>
    </row>
    <row r="46" spans="1:27" x14ac:dyDescent="0.25">
      <c r="A46" s="11" t="str">
        <f>IF('[1]#export'!A46="","",CONCATENATE('[1]#fixed_data'!$B$2&amp;'[1]#export'!A46))</f>
        <v>360G-JLC-108865</v>
      </c>
      <c r="B46" s="11" t="str">
        <f>IF('[1]#export'!A46="","",CONCATENATE('[1]#export'!N46&amp;" grant to "&amp;'[1]#export'!B46))</f>
        <v>Cultural Capital grant to National Youth Theatre</v>
      </c>
      <c r="C46" s="11" t="str">
        <f>IF('[1]#export'!A46="","",'[1]#export'!D46)</f>
        <v>Inclusive Drama</v>
      </c>
      <c r="D46" s="11" t="str">
        <f>IF('[1]#export'!A46="","",'[1]#fixed_data'!$B$3)</f>
        <v>GBP</v>
      </c>
      <c r="E46" s="12">
        <f>IF('[1]#export'!A46="","",'[1]#export'!E46)</f>
        <v>28300</v>
      </c>
      <c r="F46" s="13" t="str">
        <f>IF('[1]#export'!A46="","",TEXT('[1]#export'!F46,"yyyy-mm-dd"))</f>
        <v>2021-11-18</v>
      </c>
      <c r="G46" s="13" t="str">
        <f>IF('[1]#export'!A46="","",IF('[1]#export'!J46="","",TEXT('[1]#export'!J46,"yyyy-mm-dd")))</f>
        <v>2022-01-03</v>
      </c>
      <c r="H46" s="11" t="str">
        <f>IF('[1]#export'!A46="","",'[1]#export'!K46)</f>
        <v>8</v>
      </c>
      <c r="I46" s="11" t="str">
        <f>IF('[1]#export'!A46="","",IF(LEFT('[1]#export'!C46,3)="GB-",'[1]#export'!C46,IF(AND(K46="",L46=""),'[1]#fixed_data'!$B$4&amp;SUBSTITUTE(J46," ","-"),IF(K46="","GB-COH-"&amp;L46,IF(LEFT(K46,2)="SC","GB-SC-"&amp;K46,IF(AND(LEFT(K46,1)="1",LEN(K46)=6),"GB-NIC-"&amp;K46,"GB-CHC-"&amp;K46))))))</f>
        <v>GB-CHC-306075</v>
      </c>
      <c r="J46" s="11" t="str">
        <f>IF('[1]#export'!A46="","",'[1]#export'!B46)</f>
        <v>National Youth Theatre</v>
      </c>
      <c r="K46" s="14" t="str">
        <f>IF('[1]#export'!A46="","",IF(ISBLANK('[1]#export'!C46),"",IF(LEFT('[1]#export'!C46,3)="GB-","",'[1]#export'!C46)))</f>
        <v>306075</v>
      </c>
      <c r="L46" s="14"/>
      <c r="M46" s="11" t="str">
        <f>IF('[1]#export'!A46="","",IF('[1]#export'!H46="","",'[1]#export'!H46))</f>
        <v>N7 6LW</v>
      </c>
      <c r="N46" s="11" t="str">
        <f>IF('[1]#export'!A46="","",IF('[1]#export'!L46="","",IF(LEFT('[1]#export'!L46,4)="http",'[1]#export'!L46,"http://"&amp;TRIM('[1]#export'!L46))))</f>
        <v>http://www.nyt.org.uk</v>
      </c>
      <c r="O46" s="11" t="str">
        <f>IF('[1]#export'!A46="","",IF('[1]#export'!G46="","",IF(LEFT('[1]#export'!G46,13)="Discretionary","Multiple Boroughs",SUBSTITUTE('[1]#export'!G46,CHAR(10),", "))))</f>
        <v>Ealing, Discretionary</v>
      </c>
      <c r="P46" s="11" t="str">
        <f>IF('[1]#export'!A46="","",'[1]#fixed_data'!$B$5)</f>
        <v>GB-CHC-237725</v>
      </c>
      <c r="Q46" s="11" t="str">
        <f>IF('[1]#export'!A46="","",'[1]#fixed_data'!$B$6)</f>
        <v>John Lyon's Charity</v>
      </c>
      <c r="R46" s="11" t="str">
        <f>IF('[1]#export'!A46="","",IF('[1]#export'!N46="","",'[1]#export'!N46))</f>
        <v>Cultural Capital</v>
      </c>
      <c r="S46" s="15" t="str">
        <f>IF('[1]#export'!A46="","",IF('[1]#export'!M46="","",'[1]#export'!M46))</f>
        <v>Main Grant</v>
      </c>
      <c r="T46" s="15" t="str">
        <f>IF('[1]#export'!A46="","",IF(AND(VALUE('[1]#export'!K46)&gt;12,OR('[1]#export'!M46="Bursary",'[1]#export'!M46="Main Grant")),"Multiple year grants are approved in principle for the full term as outlined but are subject to satisfactory reporting and annual authority from the Charity's Trustee to release each tranche.",""))</f>
        <v/>
      </c>
      <c r="U46" s="15" t="str">
        <f>IF('[1]#export'!A46="","",IF('[1]#export'!Q46="","",'[1]#export'!Q46))</f>
        <v>Direct Project Costs</v>
      </c>
      <c r="V46" s="15" t="str">
        <f>IF('[1]#export'!A46="","",IF('[1]#export'!O46="","",'[1]#export'!O46))</f>
        <v>Arts &amp; Science</v>
      </c>
      <c r="W46" s="15" t="str">
        <f>IF('[1]#export'!O46="","",'[1]#export'!$O$1)</f>
        <v>Programme Area</v>
      </c>
      <c r="X46" s="15" t="str">
        <f>IF('[1]#export'!A46="","",IF('[1]#export'!P46="","",'[1]#export'!P46))</f>
        <v>11-19 (Secondary YP)</v>
      </c>
      <c r="Y46" s="15" t="str">
        <f>IF('[1]#export'!P46="","",'[1]#export'!$P$1)</f>
        <v>Age Group</v>
      </c>
      <c r="Z46" s="16">
        <f>IF('[1]#export'!A46="","",'[1]#export'!I46)</f>
        <v>44525</v>
      </c>
      <c r="AA46" s="11" t="str">
        <f>IF('[1]#export'!A46="","",'[1]#fixed_data'!$B$8)</f>
        <v>http://jlc.london/</v>
      </c>
    </row>
    <row r="47" spans="1:27" x14ac:dyDescent="0.25">
      <c r="A47" s="11" t="str">
        <f>IF('[1]#export'!A47="","",CONCATENATE('[1]#fixed_data'!$B$2&amp;'[1]#export'!A47))</f>
        <v>360G-JLC-108544</v>
      </c>
      <c r="B47" s="11" t="str">
        <f>IF('[1]#export'!A47="","",CONCATENATE('[1]#export'!N47&amp;" grant to "&amp;'[1]#export'!B47))</f>
        <v>Main grant to New Citizens' Gateway</v>
      </c>
      <c r="C47" s="11" t="str">
        <f>IF('[1]#export'!A47="","",'[1]#export'!D47)</f>
        <v>Refugee Youth Counselling Project</v>
      </c>
      <c r="D47" s="11" t="str">
        <f>IF('[1]#export'!A47="","",'[1]#fixed_data'!$B$3)</f>
        <v>GBP</v>
      </c>
      <c r="E47" s="12">
        <f>IF('[1]#export'!A47="","",'[1]#export'!E47)</f>
        <v>90000</v>
      </c>
      <c r="F47" s="13" t="str">
        <f>IF('[1]#export'!A47="","",TEXT('[1]#export'!F47,"yyyy-mm-dd"))</f>
        <v>2021-11-18</v>
      </c>
      <c r="G47" s="13" t="str">
        <f>IF('[1]#export'!A47="","",IF('[1]#export'!J47="","",TEXT('[1]#export'!J47,"yyyy-mm-dd")))</f>
        <v>2021-12-01</v>
      </c>
      <c r="H47" s="11" t="str">
        <f>IF('[1]#export'!A47="","",'[1]#export'!K47)</f>
        <v>36</v>
      </c>
      <c r="I47" s="11" t="str">
        <f>IF('[1]#export'!A47="","",IF(LEFT('[1]#export'!C47,3)="GB-",'[1]#export'!C47,IF(AND(K47="",L47=""),'[1]#fixed_data'!$B$4&amp;SUBSTITUTE(J47," ","-"),IF(K47="","GB-COH-"&amp;L47,IF(LEFT(K47,2)="SC","GB-SC-"&amp;K47,IF(AND(LEFT(K47,1)="1",LEN(K47)=6),"GB-NIC-"&amp;K47,"GB-CHC-"&amp;K47))))))</f>
        <v>GB-CHC-1107965</v>
      </c>
      <c r="J47" s="11" t="str">
        <f>IF('[1]#export'!A47="","",'[1]#export'!B47)</f>
        <v>New Citizens' Gateway</v>
      </c>
      <c r="K47" s="14" t="str">
        <f>IF('[1]#export'!A47="","",IF(ISBLANK('[1]#export'!C47),"",IF(LEFT('[1]#export'!C47,3)="GB-","",'[1]#export'!C47)))</f>
        <v>1107965</v>
      </c>
      <c r="L47" s="14"/>
      <c r="M47" s="11" t="str">
        <f>IF('[1]#export'!A47="","",IF('[1]#export'!H47="","",'[1]#export'!H47))</f>
        <v>NW9 6LH</v>
      </c>
      <c r="N47" s="11" t="str">
        <f>IF('[1]#export'!A47="","",IF('[1]#export'!L47="","",IF(LEFT('[1]#export'!L47,4)="http",'[1]#export'!L47,"http://"&amp;TRIM('[1]#export'!L47))))</f>
        <v>http://www.b-r-s.org.uk</v>
      </c>
      <c r="O47" s="11" t="str">
        <f>IF('[1]#export'!A47="","",IF('[1]#export'!G47="","",IF(LEFT('[1]#export'!G47,13)="Discretionary","Multiple Boroughs",SUBSTITUTE('[1]#export'!G47,CHAR(10),", "))))</f>
        <v>Harrow, Barnet, Westminster, Brent, City of London</v>
      </c>
      <c r="P47" s="11" t="str">
        <f>IF('[1]#export'!A47="","",'[1]#fixed_data'!$B$5)</f>
        <v>GB-CHC-237725</v>
      </c>
      <c r="Q47" s="11" t="str">
        <f>IF('[1]#export'!A47="","",'[1]#fixed_data'!$B$6)</f>
        <v>John Lyon's Charity</v>
      </c>
      <c r="R47" s="11" t="str">
        <f>IF('[1]#export'!A47="","",IF('[1]#export'!N47="","",'[1]#export'!N47))</f>
        <v>Main</v>
      </c>
      <c r="S47" s="15" t="str">
        <f>IF('[1]#export'!A47="","",IF('[1]#export'!M47="","",'[1]#export'!M47))</f>
        <v>Main Grant</v>
      </c>
      <c r="T47" s="15" t="str">
        <f>IF('[1]#export'!A47="","",IF(AND(VALUE('[1]#export'!K47)&gt;12,OR('[1]#export'!M47="Bursary",'[1]#export'!M47="Main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7" s="15" t="str">
        <f>IF('[1]#export'!A47="","",IF('[1]#export'!Q47="","",'[1]#export'!Q47))</f>
        <v>Direct Project Costs</v>
      </c>
      <c r="V47" s="15" t="str">
        <f>IF('[1]#export'!A47="","",IF('[1]#export'!O47="","",'[1]#export'!O47))</f>
        <v>Emotional Wellbeing</v>
      </c>
      <c r="W47" s="15" t="str">
        <f>IF('[1]#export'!O47="","",'[1]#export'!$O$1)</f>
        <v>Programme Area</v>
      </c>
      <c r="X47" s="15" t="str">
        <f>IF('[1]#export'!A47="","",IF('[1]#export'!P47="","",'[1]#export'!P47))</f>
        <v>11-25 (Secondary+ YP)</v>
      </c>
      <c r="Y47" s="15" t="str">
        <f>IF('[1]#export'!P47="","",'[1]#export'!$P$1)</f>
        <v>Age Group</v>
      </c>
      <c r="Z47" s="16">
        <f>IF('[1]#export'!A47="","",'[1]#export'!I47)</f>
        <v>44546</v>
      </c>
      <c r="AA47" s="11" t="str">
        <f>IF('[1]#export'!A47="","",'[1]#fixed_data'!$B$8)</f>
        <v>http://jlc.london/</v>
      </c>
    </row>
    <row r="48" spans="1:27" x14ac:dyDescent="0.25">
      <c r="A48" s="11" t="str">
        <f>IF('[1]#export'!A48="","",CONCATENATE('[1]#fixed_data'!$B$2&amp;'[1]#export'!A48))</f>
        <v>360G-JLC-108557</v>
      </c>
      <c r="B48" s="11" t="str">
        <f>IF('[1]#export'!A48="","",CONCATENATE('[1]#export'!N48&amp;" grant to "&amp;'[1]#export'!B48))</f>
        <v>Main grant to The Original Club</v>
      </c>
      <c r="C48" s="11" t="str">
        <f>IF('[1]#export'!A48="","",'[1]#export'!D48)</f>
        <v>Children and Juniors Taekwondo Club</v>
      </c>
      <c r="D48" s="11" t="str">
        <f>IF('[1]#export'!A48="","",'[1]#fixed_data'!$B$3)</f>
        <v>GBP</v>
      </c>
      <c r="E48" s="12">
        <f>IF('[1]#export'!A48="","",'[1]#export'!E48)</f>
        <v>27000</v>
      </c>
      <c r="F48" s="13" t="str">
        <f>IF('[1]#export'!A48="","",TEXT('[1]#export'!F48,"yyyy-mm-dd"))</f>
        <v>2021-11-18</v>
      </c>
      <c r="G48" s="13" t="str">
        <f>IF('[1]#export'!A48="","",IF('[1]#export'!J48="","",TEXT('[1]#export'!J48,"yyyy-mm-dd")))</f>
        <v>2021-12-01</v>
      </c>
      <c r="H48" s="11" t="str">
        <f>IF('[1]#export'!A48="","",'[1]#export'!K48)</f>
        <v>36</v>
      </c>
      <c r="I48" s="11" t="str">
        <f>IF('[1]#export'!A48="","",IF(LEFT('[1]#export'!C48,3)="GB-",'[1]#export'!C48,IF(AND(K48="",L48=""),'[1]#fixed_data'!$B$4&amp;SUBSTITUTE(J48," ","-"),IF(K48="","GB-COH-"&amp;L48,IF(LEFT(K48,2)="SC","GB-SC-"&amp;K48,IF(AND(LEFT(K48,1)="1",LEN(K48)=6),"GB-NIC-"&amp;K48,"GB-CHC-"&amp;K48))))))</f>
        <v>GB-CHC-1101267</v>
      </c>
      <c r="J48" s="11" t="str">
        <f>IF('[1]#export'!A48="","",'[1]#export'!B48)</f>
        <v>The Original Club</v>
      </c>
      <c r="K48" s="14" t="str">
        <f>IF('[1]#export'!A48="","",IF(ISBLANK('[1]#export'!C48),"",IF(LEFT('[1]#export'!C48,3)="GB-","",'[1]#export'!C48)))</f>
        <v>1101267</v>
      </c>
      <c r="L48" s="14"/>
      <c r="M48" s="11" t="str">
        <f>IF('[1]#export'!A48="","",IF('[1]#export'!H48="","",'[1]#export'!H48))</f>
        <v>W36BB</v>
      </c>
      <c r="N48" s="11" t="str">
        <f>IF('[1]#export'!A48="","",IF('[1]#export'!L48="","",IF(LEFT('[1]#export'!L48,4)="http",'[1]#export'!L48,"http://"&amp;TRIM('[1]#export'!L48))))</f>
        <v>http://www.originaltkd.co.uk</v>
      </c>
      <c r="O48" s="11" t="str">
        <f>IF('[1]#export'!A48="","",IF('[1]#export'!G48="","",IF(LEFT('[1]#export'!G48,13)="Discretionary","Multiple Boroughs",SUBSTITUTE('[1]#export'!G48,CHAR(10),", "))))</f>
        <v>Brent, H&amp;F</v>
      </c>
      <c r="P48" s="11" t="str">
        <f>IF('[1]#export'!A48="","",'[1]#fixed_data'!$B$5)</f>
        <v>GB-CHC-237725</v>
      </c>
      <c r="Q48" s="11" t="str">
        <f>IF('[1]#export'!A48="","",'[1]#fixed_data'!$B$6)</f>
        <v>John Lyon's Charity</v>
      </c>
      <c r="R48" s="11" t="str">
        <f>IF('[1]#export'!A48="","",IF('[1]#export'!N48="","",'[1]#export'!N48))</f>
        <v>Main</v>
      </c>
      <c r="S48" s="15" t="str">
        <f>IF('[1]#export'!A48="","",IF('[1]#export'!M48="","",'[1]#export'!M48))</f>
        <v>Main Grant</v>
      </c>
      <c r="T48" s="15" t="str">
        <f>IF('[1]#export'!A48="","",IF(AND(VALUE('[1]#export'!K48)&gt;12,OR('[1]#export'!M48="Bursary",'[1]#export'!M48="Main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8" s="15" t="str">
        <f>IF('[1]#export'!A48="","",IF('[1]#export'!Q48="","",'[1]#export'!Q48))</f>
        <v>Direct Project Costs</v>
      </c>
      <c r="V48" s="15" t="str">
        <f>IF('[1]#export'!A48="","",IF('[1]#export'!O48="","",'[1]#export'!O48))</f>
        <v>Sport</v>
      </c>
      <c r="W48" s="15" t="str">
        <f>IF('[1]#export'!O48="","",'[1]#export'!$O$1)</f>
        <v>Programme Area</v>
      </c>
      <c r="X48" s="15" t="str">
        <f>IF('[1]#export'!A48="","",IF('[1]#export'!P48="","",'[1]#export'!P48))</f>
        <v>5-19 (School Age CYP)</v>
      </c>
      <c r="Y48" s="15" t="str">
        <f>IF('[1]#export'!P48="","",'[1]#export'!$P$1)</f>
        <v>Age Group</v>
      </c>
      <c r="Z48" s="16">
        <f>IF('[1]#export'!A48="","",'[1]#export'!I48)</f>
        <v>44546</v>
      </c>
      <c r="AA48" s="11" t="str">
        <f>IF('[1]#export'!A48="","",'[1]#fixed_data'!$B$8)</f>
        <v>http://jlc.london/</v>
      </c>
    </row>
    <row r="49" spans="1:27" x14ac:dyDescent="0.25">
      <c r="A49" s="11" t="str">
        <f>IF('[1]#export'!A49="","",CONCATENATE('[1]#fixed_data'!$B$2&amp;'[1]#export'!A49))</f>
        <v>360G-JLC-108579</v>
      </c>
      <c r="B49" s="11" t="str">
        <f>IF('[1]#export'!A49="","",CONCATENATE('[1]#export'!N49&amp;" grant to "&amp;'[1]#export'!B49))</f>
        <v>Main grant to Potential Youth Mentoring</v>
      </c>
      <c r="C49" s="11" t="str">
        <f>IF('[1]#export'!A49="","",'[1]#export'!D49)</f>
        <v>Potential Youth Mentoring - Service Co-ordinator salary and activities budget.</v>
      </c>
      <c r="D49" s="11" t="str">
        <f>IF('[1]#export'!A49="","",'[1]#fixed_data'!$B$3)</f>
        <v>GBP</v>
      </c>
      <c r="E49" s="12">
        <f>IF('[1]#export'!A49="","",'[1]#export'!E49)</f>
        <v>81000</v>
      </c>
      <c r="F49" s="13" t="str">
        <f>IF('[1]#export'!A49="","",TEXT('[1]#export'!F49,"yyyy-mm-dd"))</f>
        <v>2021-11-18</v>
      </c>
      <c r="G49" s="13" t="str">
        <f>IF('[1]#export'!A49="","",IF('[1]#export'!J49="","",TEXT('[1]#export'!J49,"yyyy-mm-dd")))</f>
        <v>2022-02-01</v>
      </c>
      <c r="H49" s="11" t="str">
        <f>IF('[1]#export'!A49="","",'[1]#export'!K49)</f>
        <v>36</v>
      </c>
      <c r="I49" s="11" t="str">
        <f>IF('[1]#export'!A49="","",IF(LEFT('[1]#export'!C49,3)="GB-",'[1]#export'!C49,IF(AND(K49="",L49=""),'[1]#fixed_data'!$B$4&amp;SUBSTITUTE(J49," ","-"),IF(K49="","GB-COH-"&amp;L49,IF(LEFT(K49,2)="SC","GB-SC-"&amp;K49,IF(AND(LEFT(K49,1)="1",LEN(K49)=6),"GB-NIC-"&amp;K49,"GB-CHC-"&amp;K49))))))</f>
        <v>GB-CHC-1193902</v>
      </c>
      <c r="J49" s="11" t="str">
        <f>IF('[1]#export'!A49="","",'[1]#export'!B49)</f>
        <v>Potential Youth Mentoring</v>
      </c>
      <c r="K49" s="14" t="str">
        <f>IF('[1]#export'!A49="","",IF(ISBLANK('[1]#export'!C49),"",IF(LEFT('[1]#export'!C49,3)="GB-","",'[1]#export'!C49)))</f>
        <v>1193902</v>
      </c>
      <c r="L49" s="14"/>
      <c r="M49" s="11" t="str">
        <f>IF('[1]#export'!A49="","",IF('[1]#export'!H49="","",'[1]#export'!H49))</f>
        <v>N12 8NR</v>
      </c>
      <c r="N49" s="11" t="str">
        <f>IF('[1]#export'!A49="","",IF('[1]#export'!L49="","",IF(LEFT('[1]#export'!L49,4)="http",'[1]#export'!L49,"http://"&amp;TRIM('[1]#export'!L49))))</f>
        <v>http://www.potentialyouthmentoring.org.uk</v>
      </c>
      <c r="O49" s="11" t="str">
        <f>IF('[1]#export'!A49="","",IF('[1]#export'!G49="","",IF(LEFT('[1]#export'!G49,13)="Discretionary","Multiple Boroughs",SUBSTITUTE('[1]#export'!G49,CHAR(10),", "))))</f>
        <v>Brent, Ealing</v>
      </c>
      <c r="P49" s="11" t="str">
        <f>IF('[1]#export'!A49="","",'[1]#fixed_data'!$B$5)</f>
        <v>GB-CHC-237725</v>
      </c>
      <c r="Q49" s="11" t="str">
        <f>IF('[1]#export'!A49="","",'[1]#fixed_data'!$B$6)</f>
        <v>John Lyon's Charity</v>
      </c>
      <c r="R49" s="11" t="str">
        <f>IF('[1]#export'!A49="","",IF('[1]#export'!N49="","",'[1]#export'!N49))</f>
        <v>Main</v>
      </c>
      <c r="S49" s="15" t="str">
        <f>IF('[1]#export'!A49="","",IF('[1]#export'!M49="","",'[1]#export'!M49))</f>
        <v>Main Grant</v>
      </c>
      <c r="T49" s="15" t="str">
        <f>IF('[1]#export'!A49="","",IF(AND(VALUE('[1]#export'!K49)&gt;12,OR('[1]#export'!M49="Bursary",'[1]#export'!M49="Main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9" s="15" t="str">
        <f>IF('[1]#export'!A49="","",IF('[1]#export'!Q49="","",'[1]#export'!Q49))</f>
        <v>Salary Costs</v>
      </c>
      <c r="V49" s="15" t="str">
        <f>IF('[1]#export'!A49="","",IF('[1]#export'!O49="","",'[1]#export'!O49))</f>
        <v>Education &amp; Learning</v>
      </c>
      <c r="W49" s="15" t="str">
        <f>IF('[1]#export'!O49="","",'[1]#export'!$O$1)</f>
        <v>Programme Area</v>
      </c>
      <c r="X49" s="15" t="str">
        <f>IF('[1]#export'!A49="","",IF('[1]#export'!P49="","",'[1]#export'!P49))</f>
        <v>11-19 (Secondary YP)</v>
      </c>
      <c r="Y49" s="15" t="str">
        <f>IF('[1]#export'!P49="","",'[1]#export'!$P$1)</f>
        <v>Age Group</v>
      </c>
      <c r="Z49" s="16">
        <f>IF('[1]#export'!A49="","",'[1]#export'!I49)</f>
        <v>44581</v>
      </c>
      <c r="AA49" s="11" t="str">
        <f>IF('[1]#export'!A49="","",'[1]#fixed_data'!$B$8)</f>
        <v>http://jlc.london/</v>
      </c>
    </row>
    <row r="50" spans="1:27" x14ac:dyDescent="0.25">
      <c r="A50" s="11" t="str">
        <f>IF('[1]#export'!A50="","",CONCATENATE('[1]#fixed_data'!$B$2&amp;'[1]#export'!A50))</f>
        <v>360G-JLC-108803</v>
      </c>
      <c r="B50" s="11" t="str">
        <f>IF('[1]#export'!A50="","",CONCATENATE('[1]#export'!N50&amp;" grant to "&amp;'[1]#export'!B50))</f>
        <v>Main grant to The Primary Shakespeare Company</v>
      </c>
      <c r="C50" s="11" t="str">
        <f>IF('[1]#export'!A50="","",'[1]#export'!D50)</f>
        <v>Primary Shakespeare Company 2022-2025</v>
      </c>
      <c r="D50" s="11" t="str">
        <f>IF('[1]#export'!A50="","",'[1]#fixed_data'!$B$3)</f>
        <v>GBP</v>
      </c>
      <c r="E50" s="12">
        <f>IF('[1]#export'!A50="","",'[1]#export'!E50)</f>
        <v>180000</v>
      </c>
      <c r="F50" s="13" t="str">
        <f>IF('[1]#export'!A50="","",TEXT('[1]#export'!F50,"yyyy-mm-dd"))</f>
        <v>2021-11-18</v>
      </c>
      <c r="G50" s="13" t="str">
        <f>IF('[1]#export'!A50="","",IF('[1]#export'!J50="","",TEXT('[1]#export'!J50,"yyyy-mm-dd")))</f>
        <v>2021-12-01</v>
      </c>
      <c r="H50" s="11" t="str">
        <f>IF('[1]#export'!A50="","",'[1]#export'!K50)</f>
        <v>36</v>
      </c>
      <c r="I50" s="11" t="str">
        <f>IF('[1]#export'!A50="","",IF(LEFT('[1]#export'!C50,3)="GB-",'[1]#export'!C50,IF(AND(K50="",L50=""),'[1]#fixed_data'!$B$4&amp;SUBSTITUTE(J50," ","-"),IF(K50="","GB-COH-"&amp;L50,IF(LEFT(K50,2)="SC","GB-SC-"&amp;K50,IF(AND(LEFT(K50,1)="1",LEN(K50)=6),"GB-NIC-"&amp;K50,"GB-CHC-"&amp;K50))))))</f>
        <v>GB-CHC-1157282</v>
      </c>
      <c r="J50" s="11" t="str">
        <f>IF('[1]#export'!A50="","",'[1]#export'!B50)</f>
        <v>The Primary Shakespeare Company</v>
      </c>
      <c r="K50" s="14" t="str">
        <f>IF('[1]#export'!A50="","",IF(ISBLANK('[1]#export'!C50),"",IF(LEFT('[1]#export'!C50,3)="GB-","",'[1]#export'!C50)))</f>
        <v>1157282</v>
      </c>
      <c r="L50" s="14"/>
      <c r="M50" s="11" t="str">
        <f>IF('[1]#export'!A50="","",IF('[1]#export'!H50="","",'[1]#export'!H50))</f>
        <v>SE5 7HN</v>
      </c>
      <c r="N50" s="11" t="str">
        <f>IF('[1]#export'!A50="","",IF('[1]#export'!L50="","",IF(LEFT('[1]#export'!L50,4)="http",'[1]#export'!L50,"http://"&amp;TRIM('[1]#export'!L50))))</f>
        <v>http://www.primaryshakespearecompany.org</v>
      </c>
      <c r="O50" s="11" t="str">
        <f>IF('[1]#export'!A50="","",IF('[1]#export'!G50="","",IF(LEFT('[1]#export'!G50,13)="Discretionary","Multiple Boroughs",SUBSTITUTE('[1]#export'!G50,CHAR(10),", "))))</f>
        <v>Harrow, Barnet, Westminster, Ealing, Camden</v>
      </c>
      <c r="P50" s="11" t="str">
        <f>IF('[1]#export'!A50="","",'[1]#fixed_data'!$B$5)</f>
        <v>GB-CHC-237725</v>
      </c>
      <c r="Q50" s="11" t="str">
        <f>IF('[1]#export'!A50="","",'[1]#fixed_data'!$B$6)</f>
        <v>John Lyon's Charity</v>
      </c>
      <c r="R50" s="11" t="str">
        <f>IF('[1]#export'!A50="","",IF('[1]#export'!N50="","",'[1]#export'!N50))</f>
        <v>Main</v>
      </c>
      <c r="S50" s="15" t="str">
        <f>IF('[1]#export'!A50="","",IF('[1]#export'!M50="","",'[1]#export'!M50))</f>
        <v>Main Grant</v>
      </c>
      <c r="T50" s="15" t="str">
        <f>IF('[1]#export'!A50="","",IF(AND(VALUE('[1]#export'!K50)&gt;12,OR('[1]#export'!M50="Bursary",'[1]#export'!M50="Main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0" s="15" t="str">
        <f>IF('[1]#export'!A50="","",IF('[1]#export'!Q50="","",'[1]#export'!Q50))</f>
        <v>Core Costs</v>
      </c>
      <c r="V50" s="15" t="str">
        <f>IF('[1]#export'!A50="","",IF('[1]#export'!O50="","",'[1]#export'!O50))</f>
        <v>Arts &amp; Science</v>
      </c>
      <c r="W50" s="15" t="str">
        <f>IF('[1]#export'!O50="","",'[1]#export'!$O$1)</f>
        <v>Programme Area</v>
      </c>
      <c r="X50" s="15" t="str">
        <f>IF('[1]#export'!A50="","",IF('[1]#export'!P50="","",'[1]#export'!P50))</f>
        <v>5-11 (Primary Children)</v>
      </c>
      <c r="Y50" s="15" t="str">
        <f>IF('[1]#export'!P50="","",'[1]#export'!$P$1)</f>
        <v>Age Group</v>
      </c>
      <c r="Z50" s="16">
        <f>IF('[1]#export'!A50="","",'[1]#export'!I50)</f>
        <v>44581</v>
      </c>
      <c r="AA50" s="11" t="str">
        <f>IF('[1]#export'!A50="","",'[1]#fixed_data'!$B$8)</f>
        <v>http://jlc.london/</v>
      </c>
    </row>
    <row r="51" spans="1:27" x14ac:dyDescent="0.25">
      <c r="A51" s="11" t="str">
        <f>IF('[1]#export'!A51="","",CONCATENATE('[1]#fixed_data'!$B$2&amp;'[1]#export'!A51))</f>
        <v>360G-JLC-108810</v>
      </c>
      <c r="B51" s="11" t="str">
        <f>IF('[1]#export'!A51="","",CONCATENATE('[1]#export'!N51&amp;" grant to "&amp;'[1]#export'!B51))</f>
        <v>Schools in Partnership grant to St Teresa's Catholic Primary and Nursery School</v>
      </c>
      <c r="C51" s="11" t="str">
        <f>IF('[1]#export'!A51="","",'[1]#export'!D51)</f>
        <v>Harrow Schools Counselling Partnership</v>
      </c>
      <c r="D51" s="11" t="str">
        <f>IF('[1]#export'!A51="","",'[1]#fixed_data'!$B$3)</f>
        <v>GBP</v>
      </c>
      <c r="E51" s="12">
        <f>IF('[1]#export'!A51="","",'[1]#export'!E51)</f>
        <v>118000</v>
      </c>
      <c r="F51" s="13" t="str">
        <f>IF('[1]#export'!A51="","",TEXT('[1]#export'!F51,"yyyy-mm-dd"))</f>
        <v>2021-11-18</v>
      </c>
      <c r="G51" s="13" t="str">
        <f>IF('[1]#export'!A51="","",IF('[1]#export'!J51="","",TEXT('[1]#export'!J51,"yyyy-mm-dd")))</f>
        <v>2022-01-01</v>
      </c>
      <c r="H51" s="11" t="str">
        <f>IF('[1]#export'!A51="","",'[1]#export'!K51)</f>
        <v>36</v>
      </c>
      <c r="I51" s="18" t="s">
        <v>41</v>
      </c>
      <c r="J51" s="11" t="str">
        <f>IF('[1]#export'!A51="","",'[1]#export'!B51)</f>
        <v>St Teresa's Catholic Primary and Nursery School</v>
      </c>
      <c r="K51" s="14" t="str">
        <f>IF('[1]#export'!A51="","",IF(ISBLANK('[1]#export'!C51),"",IF(LEFT('[1]#export'!C51,3)="GB-","",'[1]#export'!C51)))</f>
        <v/>
      </c>
      <c r="L51" s="14"/>
      <c r="M51" s="11" t="str">
        <f>IF('[1]#export'!A51="","",IF('[1]#export'!H51="","",'[1]#export'!H51))</f>
        <v>HA3 6LE</v>
      </c>
      <c r="N51" s="11" t="str">
        <f>IF('[1]#export'!A51="","",IF('[1]#export'!L51="","",IF(LEFT('[1]#export'!L51,4)="http",'[1]#export'!L51,"http://"&amp;TRIM('[1]#export'!L51))))</f>
        <v>http://www.stteresas-harrow.co.uk</v>
      </c>
      <c r="O51" s="11" t="str">
        <f>IF('[1]#export'!A51="","",IF('[1]#export'!G51="","",IF(LEFT('[1]#export'!G51,13)="Discretionary","Multiple Boroughs",SUBSTITUTE('[1]#export'!G51,CHAR(10),", "))))</f>
        <v>Harrow</v>
      </c>
      <c r="P51" s="11" t="str">
        <f>IF('[1]#export'!A51="","",'[1]#fixed_data'!$B$5)</f>
        <v>GB-CHC-237725</v>
      </c>
      <c r="Q51" s="11" t="str">
        <f>IF('[1]#export'!A51="","",'[1]#fixed_data'!$B$6)</f>
        <v>John Lyon's Charity</v>
      </c>
      <c r="R51" s="11" t="str">
        <f>IF('[1]#export'!A51="","",IF('[1]#export'!N51="","",'[1]#export'!N51))</f>
        <v>Schools in Partnership</v>
      </c>
      <c r="S51" s="15" t="str">
        <f>IF('[1]#export'!A51="","",IF('[1]#export'!M51="","",'[1]#export'!M51))</f>
        <v>Main Grant</v>
      </c>
      <c r="T51" s="15" t="str">
        <f>IF('[1]#export'!A51="","",IF(AND(VALUE('[1]#export'!K51)&gt;12,OR('[1]#export'!M51="Bursary",'[1]#export'!M51="Main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1" s="15" t="str">
        <f>IF('[1]#export'!A51="","",IF('[1]#export'!Q51="","",'[1]#export'!Q51))</f>
        <v>Salary Costs</v>
      </c>
      <c r="V51" s="15" t="str">
        <f>IF('[1]#export'!A51="","",IF('[1]#export'!O51="","",'[1]#export'!O51))</f>
        <v>Emotional Wellbeing</v>
      </c>
      <c r="W51" s="15" t="str">
        <f>IF('[1]#export'!O51="","",'[1]#export'!$O$1)</f>
        <v>Programme Area</v>
      </c>
      <c r="X51" s="15" t="str">
        <f>IF('[1]#export'!A51="","",IF('[1]#export'!P51="","",'[1]#export'!P51))</f>
        <v>5-19 (School Age CYP)</v>
      </c>
      <c r="Y51" s="15" t="str">
        <f>IF('[1]#export'!P51="","",'[1]#export'!$P$1)</f>
        <v>Age Group</v>
      </c>
      <c r="Z51" s="16">
        <f>IF('[1]#export'!A51="","",'[1]#export'!I51)</f>
        <v>44581</v>
      </c>
      <c r="AA51" s="11" t="str">
        <f>IF('[1]#export'!A51="","",'[1]#fixed_data'!$B$8)</f>
        <v>http://jlc.london/</v>
      </c>
    </row>
    <row r="52" spans="1:27" x14ac:dyDescent="0.25">
      <c r="A52" s="11" t="str">
        <f>IF('[1]#export'!A52="","",CONCATENATE('[1]#fixed_data'!$B$2&amp;'[1]#export'!A52))</f>
        <v>360G-JLC-108527</v>
      </c>
      <c r="B52" s="11" t="str">
        <f>IF('[1]#export'!A52="","",CONCATENATE('[1]#export'!N52&amp;" grant to "&amp;'[1]#export'!B52))</f>
        <v>Main grant to Stonegrove Community Trust</v>
      </c>
      <c r="C52" s="11" t="str">
        <f>IF('[1]#export'!A52="","",'[1]#export'!D52)</f>
        <v>Play, Learn, Grow</v>
      </c>
      <c r="D52" s="11" t="str">
        <f>IF('[1]#export'!A52="","",'[1]#fixed_data'!$B$3)</f>
        <v>GBP</v>
      </c>
      <c r="E52" s="12">
        <f>IF('[1]#export'!A52="","",'[1]#export'!E52)</f>
        <v>75000</v>
      </c>
      <c r="F52" s="13" t="str">
        <f>IF('[1]#export'!A52="","",TEXT('[1]#export'!F52,"yyyy-mm-dd"))</f>
        <v>2021-11-18</v>
      </c>
      <c r="G52" s="13" t="str">
        <f>IF('[1]#export'!A52="","",IF('[1]#export'!J52="","",TEXT('[1]#export'!J52,"yyyy-mm-dd")))</f>
        <v>2022-01-10</v>
      </c>
      <c r="H52" s="11" t="str">
        <f>IF('[1]#export'!A52="","",'[1]#export'!K52)</f>
        <v>36</v>
      </c>
      <c r="I52" s="11" t="str">
        <f>IF('[1]#export'!A52="","",IF(LEFT('[1]#export'!C52,3)="GB-",'[1]#export'!C52,IF(AND(K52="",L52=""),'[1]#fixed_data'!$B$4&amp;SUBSTITUTE(J52," ","-"),IF(K52="","GB-COH-"&amp;L52,IF(LEFT(K52,2)="SC","GB-SC-"&amp;K52,IF(AND(LEFT(K52,1)="1",LEN(K52)=6),"GB-NIC-"&amp;K52,"GB-CHC-"&amp;K52))))))</f>
        <v>GB-CHC-1161812</v>
      </c>
      <c r="J52" s="11" t="str">
        <f>IF('[1]#export'!A52="","",'[1]#export'!B52)</f>
        <v>Stonegrove Community Trust</v>
      </c>
      <c r="K52" s="14" t="str">
        <f>IF('[1]#export'!A52="","",IF(ISBLANK('[1]#export'!C52),"",IF(LEFT('[1]#export'!C52,3)="GB-","",'[1]#export'!C52)))</f>
        <v>1161812</v>
      </c>
      <c r="L52" s="14"/>
      <c r="M52" s="11" t="str">
        <f>IF('[1]#export'!A52="","",IF('[1]#export'!H52="","",'[1]#export'!H52))</f>
        <v>HA8 8BN</v>
      </c>
      <c r="N52" s="11" t="str">
        <f>IF('[1]#export'!A52="","",IF('[1]#export'!L52="","",IF(LEFT('[1]#export'!L52,4)="http",'[1]#export'!L52,"http://"&amp;TRIM('[1]#export'!L52))))</f>
        <v>http://www.sct.london</v>
      </c>
      <c r="O52" s="11" t="str">
        <f>IF('[1]#export'!A52="","",IF('[1]#export'!G52="","",IF(LEFT('[1]#export'!G52,13)="Discretionary","Multiple Boroughs",SUBSTITUTE('[1]#export'!G52,CHAR(10),", "))))</f>
        <v>Harrow, Barnet</v>
      </c>
      <c r="P52" s="11" t="str">
        <f>IF('[1]#export'!A52="","",'[1]#fixed_data'!$B$5)</f>
        <v>GB-CHC-237725</v>
      </c>
      <c r="Q52" s="11" t="str">
        <f>IF('[1]#export'!A52="","",'[1]#fixed_data'!$B$6)</f>
        <v>John Lyon's Charity</v>
      </c>
      <c r="R52" s="11" t="str">
        <f>IF('[1]#export'!A52="","",IF('[1]#export'!N52="","",'[1]#export'!N52))</f>
        <v>Main</v>
      </c>
      <c r="S52" s="15" t="str">
        <f>IF('[1]#export'!A52="","",IF('[1]#export'!M52="","",'[1]#export'!M52))</f>
        <v>Main Grant</v>
      </c>
      <c r="T52" s="15" t="str">
        <f>IF('[1]#export'!A52="","",IF(AND(VALUE('[1]#export'!K52)&gt;12,OR('[1]#export'!M52="Bursary",'[1]#export'!M52="Main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2" s="15" t="str">
        <f>IF('[1]#export'!A52="","",IF('[1]#export'!Q52="","",'[1]#export'!Q52))</f>
        <v>Direct Project Costs</v>
      </c>
      <c r="V52" s="15" t="str">
        <f>IF('[1]#export'!A52="","",IF('[1]#export'!O52="","",'[1]#export'!O52))</f>
        <v>Youth Clubs &amp; Youth Activities</v>
      </c>
      <c r="W52" s="15" t="str">
        <f>IF('[1]#export'!O52="","",'[1]#export'!$O$1)</f>
        <v>Programme Area</v>
      </c>
      <c r="X52" s="15" t="str">
        <f>IF('[1]#export'!A52="","",IF('[1]#export'!P52="","",'[1]#export'!P52))</f>
        <v>0-25 Years Old</v>
      </c>
      <c r="Y52" s="15" t="str">
        <f>IF('[1]#export'!P52="","",'[1]#export'!$P$1)</f>
        <v>Age Group</v>
      </c>
      <c r="Z52" s="16">
        <f>IF('[1]#export'!A52="","",'[1]#export'!I52)</f>
        <v>44581</v>
      </c>
      <c r="AA52" s="11" t="str">
        <f>IF('[1]#export'!A52="","",'[1]#fixed_data'!$B$8)</f>
        <v>http://jlc.london/</v>
      </c>
    </row>
    <row r="53" spans="1:27" x14ac:dyDescent="0.25">
      <c r="A53" s="11" t="str">
        <f>IF('[1]#export'!A53="","",CONCATENATE('[1]#fixed_data'!$B$2&amp;'[1]#export'!A53))</f>
        <v>360G-JLC-108482</v>
      </c>
      <c r="B53" s="11" t="str">
        <f>IF('[1]#export'!A53="","",CONCATENATE('[1]#export'!N53&amp;" grant to "&amp;'[1]#export'!B53))</f>
        <v>Main grant to Woodland Adventure - Forest School Harrow</v>
      </c>
      <c r="C53" s="11" t="str">
        <f>IF('[1]#export'!A53="","",'[1]#export'!D53)</f>
        <v>Core Costs</v>
      </c>
      <c r="D53" s="11" t="str">
        <f>IF('[1]#export'!A53="","",'[1]#fixed_data'!$B$3)</f>
        <v>GBP</v>
      </c>
      <c r="E53" s="12">
        <f>IF('[1]#export'!A53="","",'[1]#export'!E53)</f>
        <v>90000</v>
      </c>
      <c r="F53" s="13" t="str">
        <f>IF('[1]#export'!A53="","",TEXT('[1]#export'!F53,"yyyy-mm-dd"))</f>
        <v>2021-11-18</v>
      </c>
      <c r="G53" s="13" t="str">
        <f>IF('[1]#export'!A53="","",IF('[1]#export'!J53="","",TEXT('[1]#export'!J53,"yyyy-mm-dd")))</f>
        <v>2021-11-01</v>
      </c>
      <c r="H53" s="11" t="str">
        <f>IF('[1]#export'!A53="","",'[1]#export'!K53)</f>
        <v>36</v>
      </c>
      <c r="I53" s="11" t="str">
        <f>IF('[1]#export'!A53="","",IF(LEFT('[1]#export'!C53,3)="GB-",'[1]#export'!C53,IF(AND(K53="",L53=""),'[1]#fixed_data'!$B$4&amp;SUBSTITUTE(J53," ","-"),IF(K53="","GB-COH-"&amp;L53,IF(LEFT(K53,2)="SC","GB-SC-"&amp;K53,IF(AND(LEFT(K53,1)="1",LEN(K53)=6),"GB-NIC-"&amp;K53,"GB-CHC-"&amp;K53))))))</f>
        <v>GB-CHC-1151381</v>
      </c>
      <c r="J53" s="11" t="str">
        <f>IF('[1]#export'!A53="","",'[1]#export'!B53)</f>
        <v>Woodland Adventure - Forest School Harrow</v>
      </c>
      <c r="K53" s="14" t="str">
        <f>IF('[1]#export'!A53="","",IF(ISBLANK('[1]#export'!C53),"",IF(LEFT('[1]#export'!C53,3)="GB-","",'[1]#export'!C53)))</f>
        <v>1151381</v>
      </c>
      <c r="L53" s="14"/>
      <c r="M53" s="11" t="str">
        <f>IF('[1]#export'!A53="","",IF('[1]#export'!H53="","",'[1]#export'!H53))</f>
        <v>HA3 6DQ</v>
      </c>
      <c r="N53" s="11" t="str">
        <f>IF('[1]#export'!A53="","",IF('[1]#export'!L53="","",IF(LEFT('[1]#export'!L53,4)="http",'[1]#export'!L53,"http://"&amp;TRIM('[1]#export'!L53))))</f>
        <v>http://www.forestschoolharrow.co.uk</v>
      </c>
      <c r="O53" s="11" t="str">
        <f>IF('[1]#export'!A53="","",IF('[1]#export'!G53="","",IF(LEFT('[1]#export'!G53,13)="Discretionary","Multiple Boroughs",SUBSTITUTE('[1]#export'!G53,CHAR(10),", "))))</f>
        <v>Harrow</v>
      </c>
      <c r="P53" s="11" t="str">
        <f>IF('[1]#export'!A53="","",'[1]#fixed_data'!$B$5)</f>
        <v>GB-CHC-237725</v>
      </c>
      <c r="Q53" s="11" t="str">
        <f>IF('[1]#export'!A53="","",'[1]#fixed_data'!$B$6)</f>
        <v>John Lyon's Charity</v>
      </c>
      <c r="R53" s="11" t="str">
        <f>IF('[1]#export'!A53="","",IF('[1]#export'!N53="","",'[1]#export'!N53))</f>
        <v>Main</v>
      </c>
      <c r="S53" s="15" t="str">
        <f>IF('[1]#export'!A53="","",IF('[1]#export'!M53="","",'[1]#export'!M53))</f>
        <v>Main Grant</v>
      </c>
      <c r="T53" s="15" t="str">
        <f>IF('[1]#export'!A53="","",IF(AND(VALUE('[1]#export'!K53)&gt;12,OR('[1]#export'!M53="Bursary",'[1]#export'!M53="Main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3" s="15" t="str">
        <f>IF('[1]#export'!A53="","",IF('[1]#export'!Q53="","",'[1]#export'!Q53))</f>
        <v>Core Costs</v>
      </c>
      <c r="V53" s="15" t="str">
        <f>IF('[1]#export'!A53="","",IF('[1]#export'!O53="","",'[1]#export'!O53))</f>
        <v>Education &amp; Learning</v>
      </c>
      <c r="W53" s="15" t="str">
        <f>IF('[1]#export'!O53="","",'[1]#export'!$O$1)</f>
        <v>Programme Area</v>
      </c>
      <c r="X53" s="15" t="str">
        <f>IF('[1]#export'!A53="","",IF('[1]#export'!P53="","",'[1]#export'!P53))</f>
        <v>0-25 Years Old</v>
      </c>
      <c r="Y53" s="15" t="str">
        <f>IF('[1]#export'!P53="","",'[1]#export'!$P$1)</f>
        <v>Age Group</v>
      </c>
      <c r="Z53" s="16">
        <f>IF('[1]#export'!A53="","",'[1]#export'!I53)</f>
        <v>44658</v>
      </c>
      <c r="AA53" s="11" t="str">
        <f>IF('[1]#export'!A53="","",'[1]#fixed_data'!$B$8)</f>
        <v>http://jlc.london/</v>
      </c>
    </row>
    <row r="54" spans="1:27" x14ac:dyDescent="0.25">
      <c r="A54" s="11" t="str">
        <f>IF('[1]#export'!A54="","",CONCATENATE('[1]#fixed_data'!$B$2&amp;'[1]#export'!A54))</f>
        <v>360G-JLC-108780</v>
      </c>
      <c r="B54" s="11" t="str">
        <f>IF('[1]#export'!A54="","",CONCATENATE('[1]#export'!N54&amp;" grant to "&amp;'[1]#export'!B54))</f>
        <v xml:space="preserve">Capacity Building grant to Young Barnet Foundation </v>
      </c>
      <c r="C54" s="11" t="str">
        <f>IF('[1]#export'!A54="","",'[1]#export'!D54)</f>
        <v>Young Barnet Foundation Core Costs</v>
      </c>
      <c r="D54" s="11" t="str">
        <f>IF('[1]#export'!A54="","",'[1]#fixed_data'!$B$3)</f>
        <v>GBP</v>
      </c>
      <c r="E54" s="12">
        <f>IF('[1]#export'!A54="","",'[1]#export'!E54)</f>
        <v>300000</v>
      </c>
      <c r="F54" s="13" t="str">
        <f>IF('[1]#export'!A54="","",TEXT('[1]#export'!F54,"yyyy-mm-dd"))</f>
        <v>2021-11-18</v>
      </c>
      <c r="G54" s="13" t="str">
        <f>IF('[1]#export'!A54="","",IF('[1]#export'!J54="","",TEXT('[1]#export'!J54,"yyyy-mm-dd")))</f>
        <v>2022-01-01</v>
      </c>
      <c r="H54" s="11" t="str">
        <f>IF('[1]#export'!A54="","",'[1]#export'!K54)</f>
        <v>36</v>
      </c>
      <c r="I54" s="11" t="str">
        <f>IF('[1]#export'!A54="","",IF(LEFT('[1]#export'!C54,3)="GB-",'[1]#export'!C54,IF(AND(K54="",L54=""),'[1]#fixed_data'!$B$4&amp;SUBSTITUTE(J54," ","-"),IF(K54="","GB-COH-"&amp;L54,IF(LEFT(K54,2)="SC","GB-SC-"&amp;K54,IF(AND(LEFT(K54,1)="1",LEN(K54)=6),"GB-NIC-"&amp;K54,"GB-CHC-"&amp;K54))))))</f>
        <v>GB-CHC-1164713</v>
      </c>
      <c r="J54" s="11" t="str">
        <f>IF('[1]#export'!A54="","",'[1]#export'!B54)</f>
        <v xml:space="preserve">Young Barnet Foundation </v>
      </c>
      <c r="K54" s="14" t="str">
        <f>IF('[1]#export'!A54="","",IF(ISBLANK('[1]#export'!C54),"",IF(LEFT('[1]#export'!C54,3)="GB-","",'[1]#export'!C54)))</f>
        <v>1164713</v>
      </c>
      <c r="L54" s="14"/>
      <c r="M54" s="11" t="str">
        <f>IF('[1]#export'!A54="","",IF('[1]#export'!H54="","",'[1]#export'!H54))</f>
        <v>EN4 8SG</v>
      </c>
      <c r="N54" s="11" t="str">
        <f>IF('[1]#export'!A54="","",IF('[1]#export'!L54="","",IF(LEFT('[1]#export'!L54,4)="http",'[1]#export'!L54,"http://"&amp;TRIM('[1]#export'!L54))))</f>
        <v>http://www.youngbarnetfoundation.org.uk</v>
      </c>
      <c r="O54" s="11" t="str">
        <f>IF('[1]#export'!A54="","",IF('[1]#export'!G54="","",IF(LEFT('[1]#export'!G54,13)="Discretionary","Multiple Boroughs",SUBSTITUTE('[1]#export'!G54,CHAR(10),", "))))</f>
        <v>Barnet</v>
      </c>
      <c r="P54" s="11" t="str">
        <f>IF('[1]#export'!A54="","",'[1]#fixed_data'!$B$5)</f>
        <v>GB-CHC-237725</v>
      </c>
      <c r="Q54" s="11" t="str">
        <f>IF('[1]#export'!A54="","",'[1]#fixed_data'!$B$6)</f>
        <v>John Lyon's Charity</v>
      </c>
      <c r="R54" s="11" t="str">
        <f>IF('[1]#export'!A54="","",IF('[1]#export'!N54="","",'[1]#export'!N54))</f>
        <v>Capacity Building</v>
      </c>
      <c r="S54" s="15" t="str">
        <f>IF('[1]#export'!A54="","",IF('[1]#export'!M54="","",'[1]#export'!M54))</f>
        <v>Main Grant</v>
      </c>
      <c r="T54" s="15" t="str">
        <f>IF('[1]#export'!A54="","",IF(AND(VALUE('[1]#export'!K54)&gt;12,OR('[1]#export'!M54="Bursary",'[1]#export'!M54="Main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4" s="15" t="str">
        <f>IF('[1]#export'!A54="","",IF('[1]#export'!Q54="","",'[1]#export'!Q54))</f>
        <v>Core Costs</v>
      </c>
      <c r="V54" s="15" t="str">
        <f>IF('[1]#export'!A54="","",IF('[1]#export'!O54="","",'[1]#export'!O54))</f>
        <v>Capacity Building</v>
      </c>
      <c r="W54" s="15" t="str">
        <f>IF('[1]#export'!O54="","",'[1]#export'!$O$1)</f>
        <v>Programme Area</v>
      </c>
      <c r="X54" s="15" t="str">
        <f>IF('[1]#export'!A54="","",IF('[1]#export'!P54="","",'[1]#export'!P54))</f>
        <v>0-25 Years Old</v>
      </c>
      <c r="Y54" s="15" t="str">
        <f>IF('[1]#export'!P54="","",'[1]#export'!$P$1)</f>
        <v>Age Group</v>
      </c>
      <c r="Z54" s="16">
        <f>IF('[1]#export'!A54="","",'[1]#export'!I54)</f>
        <v>44665</v>
      </c>
      <c r="AA54" s="11" t="str">
        <f>IF('[1]#export'!A54="","",'[1]#fixed_data'!$B$8)</f>
        <v>http://jlc.london/</v>
      </c>
    </row>
    <row r="55" spans="1:27" x14ac:dyDescent="0.25">
      <c r="A55" s="11" t="str">
        <f>IF('[1]#export'!A63="","",CONCATENATE('[1]#fixed_data'!$B$2&amp;'[1]#export'!A63))</f>
        <v>360G-JLC-108823</v>
      </c>
      <c r="B55" s="11" t="str">
        <f>IF('[1]#export'!A63="","",CONCATENATE('[1]#export'!N63&amp;" grant to "&amp;'[1]#export'!B63))</f>
        <v>SHAF grant to Descendants</v>
      </c>
      <c r="C55" s="11" t="str">
        <f>IF('[1]#export'!A63="","",'[1]#export'!D63)</f>
        <v>The Legacy Series Activity Week</v>
      </c>
      <c r="D55" s="11" t="str">
        <f>IF('[1]#export'!A63="","",'[1]#fixed_data'!$B$3)</f>
        <v>GBP</v>
      </c>
      <c r="E55" s="12">
        <f>IF('[1]#export'!A63="","",'[1]#export'!E63)</f>
        <v>4000</v>
      </c>
      <c r="F55" s="13" t="str">
        <f>IF('[1]#export'!A63="","",TEXT('[1]#export'!F63,"yyyy-mm-dd"))</f>
        <v>2021-10-04</v>
      </c>
      <c r="G55" s="13" t="str">
        <f>IF('[1]#export'!A63="","",IF('[1]#export'!J63="","",TEXT('[1]#export'!J63,"yyyy-mm-dd")))</f>
        <v>2021-10-25</v>
      </c>
      <c r="H55" s="11" t="str">
        <f>IF('[1]#export'!A63="","",'[1]#export'!K63)</f>
        <v>12</v>
      </c>
      <c r="I55" s="11" t="str">
        <f>IF('[1]#export'!A63="","",IF(LEFT('[1]#export'!C63,3)="GB-",'[1]#export'!C63,IF(AND(K55="",L55=""),'[1]#fixed_data'!$B$4&amp;SUBSTITUTE(J55," ","-"),IF(K55="","GB-COH-"&amp;L55,IF(LEFT(K55,2)="SC","GB-SC-"&amp;K55,IF(AND(LEFT(K55,1)="1",LEN(K55)=6),"GB-NIC-"&amp;K55,"GB-CHC-"&amp;K55))))))</f>
        <v>GB-CHC-1109057</v>
      </c>
      <c r="J55" s="11" t="str">
        <f>IF('[1]#export'!A63="","",'[1]#export'!B63)</f>
        <v>Descendants</v>
      </c>
      <c r="K55" s="14" t="str">
        <f>IF('[1]#export'!A63="","",IF(ISBLANK('[1]#export'!C63),"",IF(LEFT('[1]#export'!C63,3)="GB-","",'[1]#export'!C63)))</f>
        <v>1109057</v>
      </c>
      <c r="L55" s="14"/>
      <c r="M55" s="11" t="str">
        <f>IF('[1]#export'!A63="","",IF('[1]#export'!H63="","",'[1]#export'!H63))</f>
        <v>W3 8UU</v>
      </c>
      <c r="N55" s="11" t="str">
        <f>IF('[1]#export'!A63="","",IF('[1]#export'!L63="","",IF(LEFT('[1]#export'!L63,4)="http",'[1]#export'!L63,"http://"&amp;TRIM('[1]#export'!L63))))</f>
        <v>http://www.descendants.org.uk</v>
      </c>
      <c r="O55" s="11" t="str">
        <f>IF('[1]#export'!A63="","",IF('[1]#export'!G63="","",IF(LEFT('[1]#export'!G63,13)="Discretionary","Multiple Boroughs",SUBSTITUTE('[1]#export'!G63,CHAR(10),", "))))</f>
        <v>Ealing</v>
      </c>
      <c r="P55" s="11" t="str">
        <f>IF('[1]#export'!A63="","",'[1]#fixed_data'!$B$5)</f>
        <v>GB-CHC-237725</v>
      </c>
      <c r="Q55" s="11" t="str">
        <f>IF('[1]#export'!A63="","",'[1]#fixed_data'!$B$6)</f>
        <v>John Lyon's Charity</v>
      </c>
      <c r="R55" s="11" t="str">
        <f>IF('[1]#export'!A63="","",IF('[1]#export'!N63="","",'[1]#export'!N63))</f>
        <v>SHAF</v>
      </c>
      <c r="S55" s="15" t="str">
        <f>IF('[1]#export'!A63="","",IF('[1]#export'!M63="","",'[1]#export'!M63))</f>
        <v>School Holiday Activity Fund</v>
      </c>
      <c r="T55" s="15" t="str">
        <f>IF('[1]#export'!A63="","",IF(AND(VALUE('[1]#export'!K63)&gt;12,OR('[1]#export'!M63="Bursary",'[1]#export'!M63="Main Grant")),"Multiple year grants are approved in principle for the full term as outlined but are subject to satisfactory reporting and annual authority from the Charity's Trustee to release each tranche.",""))</f>
        <v/>
      </c>
      <c r="U55" s="15" t="str">
        <f>IF('[1]#export'!A63="","",IF('[1]#export'!Q63="","",'[1]#export'!Q63))</f>
        <v>Direct Project Costs</v>
      </c>
      <c r="V55" s="15" t="str">
        <f>IF('[1]#export'!A63="","",IF('[1]#export'!O63="","",'[1]#export'!O63))</f>
        <v>Youth Clubs &amp; Youth Activities</v>
      </c>
      <c r="W55" s="15" t="str">
        <f>IF('[1]#export'!O63="","",'[1]#export'!$O$1)</f>
        <v>Programme Area</v>
      </c>
      <c r="X55" s="15" t="str">
        <f>IF('[1]#export'!A63="","",IF('[1]#export'!P63="","",'[1]#export'!P63))</f>
        <v>5-19 (School Age CYP)</v>
      </c>
      <c r="Y55" s="15" t="str">
        <f>IF('[1]#export'!P63="","",'[1]#export'!$P$1)</f>
        <v>Age Group</v>
      </c>
      <c r="Z55" s="16">
        <f>IF('[1]#export'!A63="","",'[1]#export'!I63)</f>
        <v>44712</v>
      </c>
      <c r="AA55" s="11" t="str">
        <f>IF('[1]#export'!A63="","",'[1]#fixed_data'!$B$8)</f>
        <v>http://jlc.london/</v>
      </c>
    </row>
    <row r="56" spans="1:27" x14ac:dyDescent="0.25">
      <c r="A56" s="11" t="str">
        <f>IF('[1]#export'!A64="","",CONCATENATE('[1]#fixed_data'!$B$2&amp;'[1]#export'!A64))</f>
        <v>360G-JLC-108847</v>
      </c>
      <c r="B56" s="11" t="str">
        <f>IF('[1]#export'!A64="","",CONCATENATE('[1]#export'!N64&amp;" grant to "&amp;'[1]#export'!B64))</f>
        <v>SHAF grant to The Friends of Cricklewood Library</v>
      </c>
      <c r="C56" s="11" t="str">
        <f>IF('[1]#export'!A64="","",'[1]#export'!D64)</f>
        <v>The Reading Lab</v>
      </c>
      <c r="D56" s="11" t="str">
        <f>IF('[1]#export'!A64="","",'[1]#fixed_data'!$B$3)</f>
        <v>GBP</v>
      </c>
      <c r="E56" s="12">
        <f>IF('[1]#export'!A64="","",'[1]#export'!E64)</f>
        <v>2400</v>
      </c>
      <c r="F56" s="13" t="str">
        <f>IF('[1]#export'!A64="","",TEXT('[1]#export'!F64,"yyyy-mm-dd"))</f>
        <v>2021-10-04</v>
      </c>
      <c r="G56" s="13" t="str">
        <f>IF('[1]#export'!A64="","",IF('[1]#export'!J64="","",TEXT('[1]#export'!J64,"yyyy-mm-dd")))</f>
        <v>2021-10-25</v>
      </c>
      <c r="H56" s="11" t="str">
        <f>IF('[1]#export'!A64="","",'[1]#export'!K64)</f>
        <v>12</v>
      </c>
      <c r="I56" s="11" t="str">
        <f>IF('[1]#export'!A64="","",IF(LEFT('[1]#export'!C64,3)="GB-",'[1]#export'!C64,IF(AND(K56="",L56=""),'[1]#fixed_data'!$B$4&amp;SUBSTITUTE(J56," ","-"),IF(K56="","GB-COH-"&amp;L56,IF(LEFT(K56,2)="SC","GB-SC-"&amp;K56,IF(AND(LEFT(K56,1)="1",LEN(K56)=6),"GB-NIC-"&amp;K56,"GB-CHC-"&amp;K56))))))</f>
        <v>GB-CHC-1168381</v>
      </c>
      <c r="J56" s="11" t="str">
        <f>IF('[1]#export'!A64="","",'[1]#export'!B64)</f>
        <v>The Friends of Cricklewood Library</v>
      </c>
      <c r="K56" s="14" t="str">
        <f>IF('[1]#export'!A64="","",IF(ISBLANK('[1]#export'!C64),"",IF(LEFT('[1]#export'!C64,3)="GB-","",'[1]#export'!C64)))</f>
        <v>1168381</v>
      </c>
      <c r="L56" s="14"/>
      <c r="M56" s="11" t="str">
        <f>IF('[1]#export'!A64="","",IF('[1]#export'!H64="","",'[1]#export'!H64))</f>
        <v>NW2 6UY</v>
      </c>
      <c r="N56" s="11" t="str">
        <f>IF('[1]#export'!A64="","",IF('[1]#export'!L64="","",IF(LEFT('[1]#export'!L64,4)="http",'[1]#export'!L64,"http://"&amp;TRIM('[1]#export'!L64))))</f>
        <v>http://www.cricklewoodlibrary.org.uk</v>
      </c>
      <c r="O56" s="11" t="str">
        <f>IF('[1]#export'!A64="","",IF('[1]#export'!G64="","",IF(LEFT('[1]#export'!G64,13)="Discretionary","Multiple Boroughs",SUBSTITUTE('[1]#export'!G64,CHAR(10),", "))))</f>
        <v>Barnet, Brent</v>
      </c>
      <c r="P56" s="11" t="str">
        <f>IF('[1]#export'!A64="","",'[1]#fixed_data'!$B$5)</f>
        <v>GB-CHC-237725</v>
      </c>
      <c r="Q56" s="11" t="str">
        <f>IF('[1]#export'!A64="","",'[1]#fixed_data'!$B$6)</f>
        <v>John Lyon's Charity</v>
      </c>
      <c r="R56" s="11" t="str">
        <f>IF('[1]#export'!A64="","",IF('[1]#export'!N64="","",'[1]#export'!N64))</f>
        <v>SHAF</v>
      </c>
      <c r="S56" s="15" t="str">
        <f>IF('[1]#export'!A64="","",IF('[1]#export'!M64="","",'[1]#export'!M64))</f>
        <v>School Holiday Activity Fund</v>
      </c>
      <c r="T56" s="15" t="str">
        <f>IF('[1]#export'!A64="","",IF(AND(VALUE('[1]#export'!K64)&gt;12,OR('[1]#export'!M64="Bursary",'[1]#export'!M64="Main Grant")),"Multiple year grants are approved in principle for the full term as outlined but are subject to satisfactory reporting and annual authority from the Charity's Trustee to release each tranche.",""))</f>
        <v/>
      </c>
      <c r="U56" s="15" t="str">
        <f>IF('[1]#export'!A64="","",IF('[1]#export'!Q64="","",'[1]#export'!Q64))</f>
        <v>Direct Project Costs</v>
      </c>
      <c r="V56" s="15" t="str">
        <f>IF('[1]#export'!A64="","",IF('[1]#export'!O64="","",'[1]#export'!O64))</f>
        <v>Education &amp; Learning</v>
      </c>
      <c r="W56" s="15" t="str">
        <f>IF('[1]#export'!O64="","",'[1]#export'!$O$1)</f>
        <v>Programme Area</v>
      </c>
      <c r="X56" s="15" t="str">
        <f>IF('[1]#export'!A64="","",IF('[1]#export'!P64="","",'[1]#export'!P64))</f>
        <v>5-11 (Primary Children)</v>
      </c>
      <c r="Y56" s="15" t="str">
        <f>IF('[1]#export'!P64="","",'[1]#export'!$P$1)</f>
        <v>Age Group</v>
      </c>
      <c r="Z56" s="16">
        <f>IF('[1]#export'!A64="","",'[1]#export'!I64)</f>
        <v>44529</v>
      </c>
      <c r="AA56" s="11" t="str">
        <f>IF('[1]#export'!A64="","",'[1]#fixed_data'!$B$8)</f>
        <v>http://jlc.london/</v>
      </c>
    </row>
    <row r="57" spans="1:27" x14ac:dyDescent="0.25">
      <c r="A57" s="11" t="str">
        <f>IF('[1]#export'!A65="","",CONCATENATE('[1]#fixed_data'!$B$2&amp;'[1]#export'!A65))</f>
        <v>360G-JLC-108849</v>
      </c>
      <c r="B57" s="11" t="str">
        <f>IF('[1]#export'!A65="","",CONCATENATE('[1]#export'!N65&amp;" grant to "&amp;'[1]#export'!B65))</f>
        <v>SHAF grant to Malorees Junior School</v>
      </c>
      <c r="C57" s="11" t="str">
        <f>IF('[1]#export'!A65="","",'[1]#export'!D65)</f>
        <v>October Half-Term Forest School</v>
      </c>
      <c r="D57" s="11" t="str">
        <f>IF('[1]#export'!A65="","",'[1]#fixed_data'!$B$3)</f>
        <v>GBP</v>
      </c>
      <c r="E57" s="12">
        <f>IF('[1]#export'!A65="","",'[1]#export'!E65)</f>
        <v>3500</v>
      </c>
      <c r="F57" s="13" t="str">
        <f>IF('[1]#export'!A65="","",TEXT('[1]#export'!F65,"yyyy-mm-dd"))</f>
        <v>2021-10-04</v>
      </c>
      <c r="G57" s="13" t="str">
        <f>IF('[1]#export'!A65="","",IF('[1]#export'!J65="","",TEXT('[1]#export'!J65,"yyyy-mm-dd")))</f>
        <v>2021-10-25</v>
      </c>
      <c r="H57" s="11" t="str">
        <f>IF('[1]#export'!A65="","",'[1]#export'!K65)</f>
        <v>12</v>
      </c>
      <c r="I57" s="19" t="s">
        <v>42</v>
      </c>
      <c r="J57" s="11" t="str">
        <f>IF('[1]#export'!A65="","",'[1]#export'!B65)</f>
        <v>Malorees Junior School</v>
      </c>
      <c r="K57" s="14" t="str">
        <f>IF('[1]#export'!A65="","",IF(ISBLANK('[1]#export'!C65),"",IF(LEFT('[1]#export'!C65,3)="GB-","",'[1]#export'!C65)))</f>
        <v/>
      </c>
      <c r="L57" s="14"/>
      <c r="M57" s="11" t="str">
        <f>IF('[1]#export'!A65="","",IF('[1]#export'!H65="","",'[1]#export'!H65))</f>
        <v>NW6 7PB</v>
      </c>
      <c r="N57" s="11" t="str">
        <f>IF('[1]#export'!A65="","",IF('[1]#export'!L65="","",IF(LEFT('[1]#export'!L65,4)="http",'[1]#export'!L65,"http://"&amp;TRIM('[1]#export'!L65))))</f>
        <v>http://www.maloreesschools.com/</v>
      </c>
      <c r="O57" s="11" t="str">
        <f>IF('[1]#export'!A65="","",IF('[1]#export'!G65="","",IF(LEFT('[1]#export'!G65,13)="Discretionary","Multiple Boroughs",SUBSTITUTE('[1]#export'!G65,CHAR(10),", "))))</f>
        <v>Westminster, Brent, Camden</v>
      </c>
      <c r="P57" s="11" t="str">
        <f>IF('[1]#export'!A65="","",'[1]#fixed_data'!$B$5)</f>
        <v>GB-CHC-237725</v>
      </c>
      <c r="Q57" s="11" t="str">
        <f>IF('[1]#export'!A65="","",'[1]#fixed_data'!$B$6)</f>
        <v>John Lyon's Charity</v>
      </c>
      <c r="R57" s="11" t="str">
        <f>IF('[1]#export'!A65="","",IF('[1]#export'!N65="","",'[1]#export'!N65))</f>
        <v>SHAF</v>
      </c>
      <c r="S57" s="15" t="str">
        <f>IF('[1]#export'!A65="","",IF('[1]#export'!M65="","",'[1]#export'!M65))</f>
        <v>School Holiday Activity Fund</v>
      </c>
      <c r="T57" s="15" t="str">
        <f>IF('[1]#export'!A65="","",IF(AND(VALUE('[1]#export'!K65)&gt;12,OR('[1]#export'!M65="Bursary",'[1]#export'!M65="Main Grant")),"Multiple year grants are approved in principle for the full term as outlined but are subject to satisfactory reporting and annual authority from the Charity's Trustee to release each tranche.",""))</f>
        <v/>
      </c>
      <c r="U57" s="15" t="str">
        <f>IF('[1]#export'!A65="","",IF('[1]#export'!Q65="","",'[1]#export'!Q65))</f>
        <v>Direct Project Costs</v>
      </c>
      <c r="V57" s="15" t="str">
        <f>IF('[1]#export'!A65="","",IF('[1]#export'!O65="","",'[1]#export'!O65))</f>
        <v>Children &amp; Families</v>
      </c>
      <c r="W57" s="15" t="str">
        <f>IF('[1]#export'!O65="","",'[1]#export'!$O$1)</f>
        <v>Programme Area</v>
      </c>
      <c r="X57" s="15" t="str">
        <f>IF('[1]#export'!A65="","",IF('[1]#export'!P65="","",'[1]#export'!P65))</f>
        <v>5-11 (Primary Children)</v>
      </c>
      <c r="Y57" s="15" t="str">
        <f>IF('[1]#export'!P65="","",'[1]#export'!$P$1)</f>
        <v>Age Group</v>
      </c>
      <c r="Z57" s="16">
        <f>IF('[1]#export'!A65="","",'[1]#export'!I65)</f>
        <v>44519</v>
      </c>
      <c r="AA57" s="11" t="str">
        <f>IF('[1]#export'!A65="","",'[1]#fixed_data'!$B$8)</f>
        <v>http://jlc.london/</v>
      </c>
    </row>
    <row r="58" spans="1:27" x14ac:dyDescent="0.25">
      <c r="A58" s="11" t="str">
        <f>IF('[1]#export'!A66="","",CONCATENATE('[1]#fixed_data'!$B$2&amp;'[1]#export'!A66))</f>
        <v>360G-JLC-108845</v>
      </c>
      <c r="B58" s="11" t="str">
        <f>IF('[1]#export'!A66="","",CONCATENATE('[1]#export'!N66&amp;" grant to "&amp;'[1]#export'!B66))</f>
        <v>SHAF grant to North Paddington Youth Club</v>
      </c>
      <c r="C58" s="11" t="str">
        <f>IF('[1]#export'!A66="","",'[1]#export'!D66)</f>
        <v>Detached October &amp; Christmas Holiday Programmes 2021</v>
      </c>
      <c r="D58" s="11" t="str">
        <f>IF('[1]#export'!A66="","",'[1]#fixed_data'!$B$3)</f>
        <v>GBP</v>
      </c>
      <c r="E58" s="12">
        <f>IF('[1]#export'!A66="","",'[1]#export'!E66)</f>
        <v>3900</v>
      </c>
      <c r="F58" s="13" t="str">
        <f>IF('[1]#export'!A66="","",TEXT('[1]#export'!F66,"yyyy-mm-dd"))</f>
        <v>2021-10-04</v>
      </c>
      <c r="G58" s="13" t="str">
        <f>IF('[1]#export'!A66="","",IF('[1]#export'!J66="","",TEXT('[1]#export'!J66,"yyyy-mm-dd")))</f>
        <v>2021-10-23</v>
      </c>
      <c r="H58" s="11" t="str">
        <f>IF('[1]#export'!A66="","",'[1]#export'!K66)</f>
        <v>12</v>
      </c>
      <c r="I58" s="11" t="str">
        <f>IF('[1]#export'!A66="","",IF(LEFT('[1]#export'!C66,3)="GB-",'[1]#export'!C66,IF(AND(K58="",L58=""),'[1]#fixed_data'!$B$4&amp;SUBSTITUTE(J58," ","-"),IF(K58="","GB-COH-"&amp;L58,IF(LEFT(K58,2)="SC","GB-SC-"&amp;K58,IF(AND(LEFT(K58,1)="1",LEN(K58)=6),"GB-NIC-"&amp;K58,"GB-CHC-"&amp;K58))))))</f>
        <v>GB-CHC-303301</v>
      </c>
      <c r="J58" s="11" t="str">
        <f>IF('[1]#export'!A66="","",'[1]#export'!B66)</f>
        <v>North Paddington Youth Club</v>
      </c>
      <c r="K58" s="14" t="str">
        <f>IF('[1]#export'!A66="","",IF(ISBLANK('[1]#export'!C66),"",IF(LEFT('[1]#export'!C66,3)="GB-","",'[1]#export'!C66)))</f>
        <v>303301</v>
      </c>
      <c r="L58" s="14"/>
      <c r="M58" s="11" t="str">
        <f>IF('[1]#export'!A66="","",IF('[1]#export'!H66="","",'[1]#export'!H66))</f>
        <v>SW1P 2BA</v>
      </c>
      <c r="N58" s="11" t="s">
        <v>43</v>
      </c>
      <c r="O58" s="11" t="str">
        <f>IF('[1]#export'!A66="","",IF('[1]#export'!G66="","",IF(LEFT('[1]#export'!G66,13)="Discretionary","Multiple Boroughs",SUBSTITUTE('[1]#export'!G66,CHAR(10),", "))))</f>
        <v>Westminster, Brent, RBKC, H&amp;F</v>
      </c>
      <c r="P58" s="11" t="str">
        <f>IF('[1]#export'!A66="","",'[1]#fixed_data'!$B$5)</f>
        <v>GB-CHC-237725</v>
      </c>
      <c r="Q58" s="11" t="str">
        <f>IF('[1]#export'!A66="","",'[1]#fixed_data'!$B$6)</f>
        <v>John Lyon's Charity</v>
      </c>
      <c r="R58" s="11" t="str">
        <f>IF('[1]#export'!A66="","",IF('[1]#export'!N66="","",'[1]#export'!N66))</f>
        <v>SHAF</v>
      </c>
      <c r="S58" s="15" t="str">
        <f>IF('[1]#export'!A66="","",IF('[1]#export'!M66="","",'[1]#export'!M66))</f>
        <v>School Holiday Activity Fund</v>
      </c>
      <c r="T58" s="15" t="str">
        <f>IF('[1]#export'!A66="","",IF(AND(VALUE('[1]#export'!K66)&gt;12,OR('[1]#export'!M66="Bursary",'[1]#export'!M66="Main Grant")),"Multiple year grants are approved in principle for the full term as outlined but are subject to satisfactory reporting and annual authority from the Charity's Trustee to release each tranche.",""))</f>
        <v/>
      </c>
      <c r="U58" s="15" t="str">
        <f>IF('[1]#export'!A66="","",IF('[1]#export'!Q66="","",'[1]#export'!Q66))</f>
        <v>Direct Project Costs</v>
      </c>
      <c r="V58" s="15" t="str">
        <f>IF('[1]#export'!A66="","",IF('[1]#export'!O66="","",'[1]#export'!O66))</f>
        <v>Youth Clubs &amp; Youth Activities</v>
      </c>
      <c r="W58" s="15" t="str">
        <f>IF('[1]#export'!O66="","",'[1]#export'!$O$1)</f>
        <v>Programme Area</v>
      </c>
      <c r="X58" s="15" t="str">
        <f>IF('[1]#export'!A66="","",IF('[1]#export'!P66="","",'[1]#export'!P66))</f>
        <v>11-25 (Secondary+ YP)</v>
      </c>
      <c r="Y58" s="15" t="str">
        <f>IF('[1]#export'!P66="","",'[1]#export'!$P$1)</f>
        <v>Age Group</v>
      </c>
      <c r="Z58" s="16">
        <f>IF('[1]#export'!A66="","",'[1]#export'!I66)</f>
        <v>44712</v>
      </c>
      <c r="AA58" s="11" t="str">
        <f>IF('[1]#export'!A66="","",'[1]#fixed_data'!$B$8)</f>
        <v>http://jlc.london/</v>
      </c>
    </row>
    <row r="59" spans="1:27" x14ac:dyDescent="0.25">
      <c r="A59" s="11" t="str">
        <f>IF('[1]#export'!A67="","",CONCATENATE('[1]#fixed_data'!$B$2&amp;'[1]#export'!A67))</f>
        <v>360G-JLC-108858</v>
      </c>
      <c r="B59" s="11" t="str">
        <f>IF('[1]#export'!A67="","",CONCATENATE('[1]#export'!N67&amp;" grant to "&amp;'[1]#export'!B67))</f>
        <v>SHAF grant to Octavia Foundation</v>
      </c>
      <c r="C59" s="11" t="str">
        <f>IF('[1]#export'!A67="","",'[1]#export'!D67)</f>
        <v>'Plants Have Secrets' Digital Project</v>
      </c>
      <c r="D59" s="11" t="str">
        <f>IF('[1]#export'!A67="","",'[1]#fixed_data'!$B$3)</f>
        <v>GBP</v>
      </c>
      <c r="E59" s="12">
        <f>IF('[1]#export'!A67="","",'[1]#export'!E67)</f>
        <v>1300</v>
      </c>
      <c r="F59" s="13" t="str">
        <f>IF('[1]#export'!A67="","",TEXT('[1]#export'!F67,"yyyy-mm-dd"))</f>
        <v>2021-10-04</v>
      </c>
      <c r="G59" s="13" t="str">
        <f>IF('[1]#export'!A67="","",IF('[1]#export'!J67="","",TEXT('[1]#export'!J67,"yyyy-mm-dd")))</f>
        <v>2021-10-25</v>
      </c>
      <c r="H59" s="11" t="str">
        <f>IF('[1]#export'!A67="","",'[1]#export'!K67)</f>
        <v>12</v>
      </c>
      <c r="I59" s="11" t="str">
        <f>IF('[1]#export'!A67="","",IF(LEFT('[1]#export'!C67,3)="GB-",'[1]#export'!C67,IF(AND(K59="",L59=""),'[1]#fixed_data'!$B$4&amp;SUBSTITUTE(J59," ","-"),IF(K59="","GB-COH-"&amp;L59,IF(LEFT(K59,2)="SC","GB-SC-"&amp;K59,IF(AND(LEFT(K59,1)="1",LEN(K59)=6),"GB-NIC-"&amp;K59,"GB-CHC-"&amp;K59))))))</f>
        <v>GB-CHC-1065817</v>
      </c>
      <c r="J59" s="11" t="str">
        <f>IF('[1]#export'!A67="","",'[1]#export'!B67)</f>
        <v>Octavia Foundation</v>
      </c>
      <c r="K59" s="14" t="str">
        <f>IF('[1]#export'!A67="","",IF(ISBLANK('[1]#export'!C67),"",IF(LEFT('[1]#export'!C67,3)="GB-","",'[1]#export'!C67)))</f>
        <v>1065817</v>
      </c>
      <c r="L59" s="14"/>
      <c r="M59" s="11" t="str">
        <f>IF('[1]#export'!A67="","",IF('[1]#export'!H67="","",'[1]#export'!H67))</f>
        <v>W10 5BN</v>
      </c>
      <c r="N59" s="11" t="str">
        <f>IF('[1]#export'!A67="","",IF('[1]#export'!L67="","",IF(LEFT('[1]#export'!L67,4)="http",'[1]#export'!L67,"http://"&amp;TRIM('[1]#export'!L67))))</f>
        <v>https://www.octaviafoundation.org.uk/</v>
      </c>
      <c r="O59" s="11" t="str">
        <f>IF('[1]#export'!A67="","",IF('[1]#export'!G67="","",IF(LEFT('[1]#export'!G67,13)="Discretionary","Multiple Boroughs",SUBSTITUTE('[1]#export'!G67,CHAR(10),", "))))</f>
        <v>RBKC</v>
      </c>
      <c r="P59" s="11" t="str">
        <f>IF('[1]#export'!A67="","",'[1]#fixed_data'!$B$5)</f>
        <v>GB-CHC-237725</v>
      </c>
      <c r="Q59" s="11" t="str">
        <f>IF('[1]#export'!A67="","",'[1]#fixed_data'!$B$6)</f>
        <v>John Lyon's Charity</v>
      </c>
      <c r="R59" s="11" t="str">
        <f>IF('[1]#export'!A67="","",IF('[1]#export'!N67="","",'[1]#export'!N67))</f>
        <v>SHAF</v>
      </c>
      <c r="S59" s="15" t="str">
        <f>IF('[1]#export'!A67="","",IF('[1]#export'!M67="","",'[1]#export'!M67))</f>
        <v>School Holiday Activity Fund</v>
      </c>
      <c r="T59" s="15" t="str">
        <f>IF('[1]#export'!A67="","",IF(AND(VALUE('[1]#export'!K67)&gt;12,OR('[1]#export'!M67="Bursary",'[1]#export'!M67="Main Grant")),"Multiple year grants are approved in principle for the full term as outlined but are subject to satisfactory reporting and annual authority from the Charity's Trustee to release each tranche.",""))</f>
        <v/>
      </c>
      <c r="U59" s="15" t="str">
        <f>IF('[1]#export'!A67="","",IF('[1]#export'!Q67="","",'[1]#export'!Q67))</f>
        <v>Direct Project Costs</v>
      </c>
      <c r="V59" s="15" t="str">
        <f>IF('[1]#export'!A67="","",IF('[1]#export'!O67="","",'[1]#export'!O67))</f>
        <v>Youth Clubs &amp; Youth Activities</v>
      </c>
      <c r="W59" s="15" t="str">
        <f>IF('[1]#export'!O67="","",'[1]#export'!$O$1)</f>
        <v>Programme Area</v>
      </c>
      <c r="X59" s="15" t="str">
        <f>IF('[1]#export'!A67="","",IF('[1]#export'!P67="","",'[1]#export'!P67))</f>
        <v>11-19 (Secondary YP)</v>
      </c>
      <c r="Y59" s="15" t="str">
        <f>IF('[1]#export'!P67="","",'[1]#export'!$P$1)</f>
        <v>Age Group</v>
      </c>
      <c r="Z59" s="16">
        <f>IF('[1]#export'!A67="","",'[1]#export'!I67)</f>
        <v>44712</v>
      </c>
      <c r="AA59" s="11" t="str">
        <f>IF('[1]#export'!A67="","",'[1]#fixed_data'!$B$8)</f>
        <v>http://jlc.london/</v>
      </c>
    </row>
    <row r="60" spans="1:27" x14ac:dyDescent="0.25">
      <c r="A60" s="11" t="str">
        <f>IF('[1]#export'!A68="","",CONCATENATE('[1]#fixed_data'!$B$2&amp;'[1]#export'!A68))</f>
        <v>360G-JLC-108856</v>
      </c>
      <c r="B60" s="11" t="str">
        <f>IF('[1]#export'!A68="","",CONCATENATE('[1]#export'!N68&amp;" grant to "&amp;'[1]#export'!B68))</f>
        <v>SHAF grant to Somali Bravanese Welfare Association in Barnet</v>
      </c>
      <c r="C60" s="11" t="str">
        <f>IF('[1]#export'!A68="","",'[1]#export'!D68)</f>
        <v>Trip to Lego Land</v>
      </c>
      <c r="D60" s="11" t="str">
        <f>IF('[1]#export'!A68="","",'[1]#fixed_data'!$B$3)</f>
        <v>GBP</v>
      </c>
      <c r="E60" s="12">
        <f>IF('[1]#export'!A68="","",'[1]#export'!E68)</f>
        <v>4000</v>
      </c>
      <c r="F60" s="13" t="str">
        <f>IF('[1]#export'!A68="","",TEXT('[1]#export'!F68,"yyyy-mm-dd"))</f>
        <v>2021-10-04</v>
      </c>
      <c r="G60" s="13" t="str">
        <f>IF('[1]#export'!A68="","",IF('[1]#export'!J68="","",TEXT('[1]#export'!J68,"yyyy-mm-dd")))</f>
        <v>2021-10-28</v>
      </c>
      <c r="H60" s="11" t="str">
        <f>IF('[1]#export'!A68="","",'[1]#export'!K68)</f>
        <v>12</v>
      </c>
      <c r="I60" s="11" t="str">
        <f>IF('[1]#export'!A68="","",IF(LEFT('[1]#export'!C68,3)="GB-",'[1]#export'!C68,IF(AND(K60="",L60=""),'[1]#fixed_data'!$B$4&amp;SUBSTITUTE(J60," ","-"),IF(K60="","GB-COH-"&amp;L60,IF(LEFT(K60,2)="SC","GB-SC-"&amp;K60,IF(AND(LEFT(K60,1)="1",LEN(K60)=6),"GB-NIC-"&amp;K60,"GB-CHC-"&amp;K60))))))</f>
        <v>GB-CHC-1056856</v>
      </c>
      <c r="J60" s="11" t="str">
        <f>IF('[1]#export'!A68="","",'[1]#export'!B68)</f>
        <v>Somali Bravanese Welfare Association in Barnet</v>
      </c>
      <c r="K60" s="14" t="str">
        <f>IF('[1]#export'!A68="","",IF(ISBLANK('[1]#export'!C68),"",IF(LEFT('[1]#export'!C68,3)="GB-","",'[1]#export'!C68)))</f>
        <v>1056856</v>
      </c>
      <c r="L60" s="14"/>
      <c r="M60" s="11" t="str">
        <f>IF('[1]#export'!A68="","",IF('[1]#export'!H68="","",'[1]#export'!H68))</f>
        <v>N20 0EJ</v>
      </c>
      <c r="N60" s="11" t="str">
        <f>IF('[1]#export'!A68="","",IF('[1]#export'!L68="","",IF(LEFT('[1]#export'!L68,4)="http",'[1]#export'!L68,"http://"&amp;TRIM('[1]#export'!L68))))</f>
        <v>http://www.sbwa.org.uk</v>
      </c>
      <c r="O60" s="11" t="str">
        <f>IF('[1]#export'!A68="","",IF('[1]#export'!G68="","",IF(LEFT('[1]#export'!G68,13)="Discretionary","Multiple Boroughs",SUBSTITUTE('[1]#export'!G68,CHAR(10),", "))))</f>
        <v>Barnet, Brent</v>
      </c>
      <c r="P60" s="11" t="str">
        <f>IF('[1]#export'!A68="","",'[1]#fixed_data'!$B$5)</f>
        <v>GB-CHC-237725</v>
      </c>
      <c r="Q60" s="11" t="str">
        <f>IF('[1]#export'!A68="","",'[1]#fixed_data'!$B$6)</f>
        <v>John Lyon's Charity</v>
      </c>
      <c r="R60" s="11" t="str">
        <f>IF('[1]#export'!A68="","",IF('[1]#export'!N68="","",'[1]#export'!N68))</f>
        <v>SHAF</v>
      </c>
      <c r="S60" s="15" t="str">
        <f>IF('[1]#export'!A68="","",IF('[1]#export'!M68="","",'[1]#export'!M68))</f>
        <v>School Holiday Activity Fund</v>
      </c>
      <c r="T60" s="15" t="str">
        <f>IF('[1]#export'!A68="","",IF(AND(VALUE('[1]#export'!K68)&gt;12,OR('[1]#export'!M68="Bursary",'[1]#export'!M68="Main Grant")),"Multiple year grants are approved in principle for the full term as outlined but are subject to satisfactory reporting and annual authority from the Charity's Trustee to release each tranche.",""))</f>
        <v/>
      </c>
      <c r="U60" s="15" t="str">
        <f>IF('[1]#export'!A68="","",IF('[1]#export'!Q68="","",'[1]#export'!Q68))</f>
        <v>Direct Project Costs</v>
      </c>
      <c r="V60" s="15" t="str">
        <f>IF('[1]#export'!A68="","",IF('[1]#export'!O68="","",'[1]#export'!O68))</f>
        <v>Youth Clubs &amp; Youth Activities</v>
      </c>
      <c r="W60" s="15" t="str">
        <f>IF('[1]#export'!O68="","",'[1]#export'!$O$1)</f>
        <v>Programme Area</v>
      </c>
      <c r="X60" s="15" t="str">
        <f>IF('[1]#export'!A68="","",IF('[1]#export'!P68="","",'[1]#export'!P68))</f>
        <v>5-19 (School Age CYP)</v>
      </c>
      <c r="Y60" s="15" t="str">
        <f>IF('[1]#export'!P68="","",'[1]#export'!$P$1)</f>
        <v>Age Group</v>
      </c>
      <c r="Z60" s="16">
        <f>IF('[1]#export'!A68="","",'[1]#export'!I68)</f>
        <v>44510</v>
      </c>
      <c r="AA60" s="11" t="str">
        <f>IF('[1]#export'!A68="","",'[1]#fixed_data'!$B$8)</f>
        <v>http://jlc.london/</v>
      </c>
    </row>
    <row r="61" spans="1:27" x14ac:dyDescent="0.25">
      <c r="A61" s="11" t="str">
        <f>IF('[1]#export'!A69="","",CONCATENATE('[1]#fixed_data'!$B$2&amp;'[1]#export'!A69))</f>
        <v>360G-JLC-108843</v>
      </c>
      <c r="B61" s="11" t="str">
        <f>IF('[1]#export'!A69="","",CONCATENATE('[1]#export'!N69&amp;" grant to "&amp;'[1]#export'!B69))</f>
        <v>SHAF grant to Young Roots</v>
      </c>
      <c r="C61" s="11" t="str">
        <f>IF('[1]#export'!A69="","",'[1]#export'!D69)</f>
        <v>Young Roots’ Brent Trips planned by Young People</v>
      </c>
      <c r="D61" s="11" t="str">
        <f>IF('[1]#export'!A69="","",'[1]#fixed_data'!$B$3)</f>
        <v>GBP</v>
      </c>
      <c r="E61" s="12">
        <f>IF('[1]#export'!A69="","",'[1]#export'!E69)</f>
        <v>3700</v>
      </c>
      <c r="F61" s="13" t="str">
        <f>IF('[1]#export'!A69="","",TEXT('[1]#export'!F69,"yyyy-mm-dd"))</f>
        <v>2021-10-04</v>
      </c>
      <c r="G61" s="13" t="str">
        <f>IF('[1]#export'!A69="","",IF('[1]#export'!J69="","",TEXT('[1]#export'!J69,"yyyy-mm-dd")))</f>
        <v>2021-10-01</v>
      </c>
      <c r="H61" s="11" t="str">
        <f>IF('[1]#export'!A69="","",'[1]#export'!K69)</f>
        <v>12</v>
      </c>
      <c r="I61" s="11" t="str">
        <f>IF('[1]#export'!A69="","",IF(LEFT('[1]#export'!C69,3)="GB-",'[1]#export'!C69,IF(AND(K61="",L61=""),'[1]#fixed_data'!$B$4&amp;SUBSTITUTE(J61," ","-"),IF(K61="","GB-COH-"&amp;L61,IF(LEFT(K61,2)="SC","GB-SC-"&amp;K61,IF(AND(LEFT(K61,1)="1",LEN(K61)=6),"GB-NIC-"&amp;K61,"GB-CHC-"&amp;K61))))))</f>
        <v>GB-CHC-1139685</v>
      </c>
      <c r="J61" s="11" t="str">
        <f>IF('[1]#export'!A69="","",'[1]#export'!B69)</f>
        <v>Young Roots</v>
      </c>
      <c r="K61" s="14" t="str">
        <f>IF('[1]#export'!A69="","",IF(ISBLANK('[1]#export'!C69),"",IF(LEFT('[1]#export'!C69,3)="GB-","",'[1]#export'!C69)))</f>
        <v>1139685</v>
      </c>
      <c r="L61" s="14"/>
      <c r="M61" s="11" t="str">
        <f>IF('[1]#export'!A69="","",IF('[1]#export'!H69="","",'[1]#export'!H69))</f>
        <v>CR0 2XX</v>
      </c>
      <c r="N61" s="11" t="str">
        <f>IF('[1]#export'!A69="","",IF('[1]#export'!L69="","",IF(LEFT('[1]#export'!L69,4)="http",'[1]#export'!L69,"http://"&amp;TRIM('[1]#export'!L69))))</f>
        <v>https://youngroots.org.uk/</v>
      </c>
      <c r="O61" s="11" t="str">
        <f>IF('[1]#export'!A69="","",IF('[1]#export'!G69="","",IF(LEFT('[1]#export'!G69,13)="Discretionary","Multiple Boroughs",SUBSTITUTE('[1]#export'!G69,CHAR(10),", "))))</f>
        <v>Barnet, Brent</v>
      </c>
      <c r="P61" s="11" t="str">
        <f>IF('[1]#export'!A69="","",'[1]#fixed_data'!$B$5)</f>
        <v>GB-CHC-237725</v>
      </c>
      <c r="Q61" s="11" t="str">
        <f>IF('[1]#export'!A69="","",'[1]#fixed_data'!$B$6)</f>
        <v>John Lyon's Charity</v>
      </c>
      <c r="R61" s="11" t="str">
        <f>IF('[1]#export'!A69="","",IF('[1]#export'!N69="","",'[1]#export'!N69))</f>
        <v>SHAF</v>
      </c>
      <c r="S61" s="15" t="str">
        <f>IF('[1]#export'!A69="","",IF('[1]#export'!M69="","",'[1]#export'!M69))</f>
        <v>School Holiday Activity Fund</v>
      </c>
      <c r="T61" s="15" t="str">
        <f>IF('[1]#export'!A69="","",IF(AND(VALUE('[1]#export'!K69)&gt;12,OR('[1]#export'!M69="Bursary",'[1]#export'!M69="Main Grant")),"Multiple year grants are approved in principle for the full term as outlined but are subject to satisfactory reporting and annual authority from the Charity's Trustee to release each tranche.",""))</f>
        <v/>
      </c>
      <c r="U61" s="15" t="str">
        <f>IF('[1]#export'!A69="","",IF('[1]#export'!Q69="","",'[1]#export'!Q69))</f>
        <v>Direct Project Costs</v>
      </c>
      <c r="V61" s="15" t="str">
        <f>IF('[1]#export'!A69="","",IF('[1]#export'!O69="","",'[1]#export'!O69))</f>
        <v>Youth Clubs &amp; Youth Activities</v>
      </c>
      <c r="W61" s="15" t="str">
        <f>IF('[1]#export'!O69="","",'[1]#export'!$O$1)</f>
        <v>Programme Area</v>
      </c>
      <c r="X61" s="15" t="str">
        <f>IF('[1]#export'!A69="","",IF('[1]#export'!P69="","",'[1]#export'!P69))</f>
        <v>11-25 (Secondary+ YP)</v>
      </c>
      <c r="Y61" s="15" t="str">
        <f>IF('[1]#export'!P69="","",'[1]#export'!$P$1)</f>
        <v>Age Group</v>
      </c>
      <c r="Z61" s="16">
        <f>IF('[1]#export'!A69="","",'[1]#export'!I69)</f>
        <v>44491</v>
      </c>
      <c r="AA61" s="11" t="str">
        <f>IF('[1]#export'!A69="","",'[1]#fixed_data'!$B$8)</f>
        <v>http://jlc.london/</v>
      </c>
    </row>
    <row r="62" spans="1:27" x14ac:dyDescent="0.25">
      <c r="A62" s="11" t="str">
        <f>IF('[1]#export'!A70="","",CONCATENATE('[1]#fixed_data'!$B$2&amp;'[1]#export'!A70))</f>
        <v>360G-JLC-108846</v>
      </c>
      <c r="B62" s="11" t="str">
        <f>IF('[1]#export'!A70="","",CONCATENATE('[1]#export'!N70&amp;" grant to "&amp;'[1]#export'!B70))</f>
        <v>SHAF grant to Znaniye Foundation</v>
      </c>
      <c r="C62" s="11" t="str">
        <f>IF('[1]#export'!A70="","",'[1]#export'!D70)</f>
        <v>Half Term Club</v>
      </c>
      <c r="D62" s="11" t="str">
        <f>IF('[1]#export'!A70="","",'[1]#fixed_data'!$B$3)</f>
        <v>GBP</v>
      </c>
      <c r="E62" s="12">
        <f>IF('[1]#export'!A70="","",'[1]#export'!E70)</f>
        <v>4000</v>
      </c>
      <c r="F62" s="13" t="str">
        <f>IF('[1]#export'!A70="","",TEXT('[1]#export'!F70,"yyyy-mm-dd"))</f>
        <v>2021-10-04</v>
      </c>
      <c r="G62" s="13" t="str">
        <f>IF('[1]#export'!A70="","",IF('[1]#export'!J70="","",TEXT('[1]#export'!J70,"yyyy-mm-dd")))</f>
        <v>2021-10-25</v>
      </c>
      <c r="H62" s="11" t="str">
        <f>IF('[1]#export'!A70="","",'[1]#export'!K70)</f>
        <v>12</v>
      </c>
      <c r="I62" s="11" t="str">
        <f>IF('[1]#export'!A70="","",IF(LEFT('[1]#export'!C70,3)="GB-",'[1]#export'!C70,IF(AND(K62="",L62=""),'[1]#fixed_data'!$B$4&amp;SUBSTITUTE(J62," ","-"),IF(K62="","GB-COH-"&amp;L62,IF(LEFT(K62,2)="SC","GB-SC-"&amp;K62,IF(AND(LEFT(K62,1)="1",LEN(K62)=6),"GB-NIC-"&amp;K62,"GB-CHC-"&amp;K62))))))</f>
        <v>GB-CHC-1101796</v>
      </c>
      <c r="J62" s="11" t="str">
        <f>IF('[1]#export'!A70="","",'[1]#export'!B70)</f>
        <v>Znaniye Foundation</v>
      </c>
      <c r="K62" s="14" t="str">
        <f>IF('[1]#export'!A70="","",IF(ISBLANK('[1]#export'!C70),"",IF(LEFT('[1]#export'!C70,3)="GB-","",'[1]#export'!C70)))</f>
        <v>1101796</v>
      </c>
      <c r="L62" s="14"/>
      <c r="M62" s="11" t="str">
        <f>IF('[1]#export'!A70="","",IF('[1]#export'!H70="","",'[1]#export'!H70))</f>
        <v>W7 3RH</v>
      </c>
      <c r="N62" s="11" t="str">
        <f>IF('[1]#export'!A70="","",IF('[1]#export'!L70="","",IF(LEFT('[1]#export'!L70,4)="http",'[1]#export'!L70,"http://"&amp;TRIM('[1]#export'!L70))))</f>
        <v>http://www.znaniyefoundation.co.uk</v>
      </c>
      <c r="O62" s="11" t="str">
        <f>IF('[1]#export'!A70="","",IF('[1]#export'!G70="","",IF(LEFT('[1]#export'!G70,13)="Discretionary","Multiple Boroughs",SUBSTITUTE('[1]#export'!G70,CHAR(10),", "))))</f>
        <v>Ealing</v>
      </c>
      <c r="P62" s="11" t="str">
        <f>IF('[1]#export'!A70="","",'[1]#fixed_data'!$B$5)</f>
        <v>GB-CHC-237725</v>
      </c>
      <c r="Q62" s="11" t="str">
        <f>IF('[1]#export'!A70="","",'[1]#fixed_data'!$B$6)</f>
        <v>John Lyon's Charity</v>
      </c>
      <c r="R62" s="11" t="str">
        <f>IF('[1]#export'!A70="","",IF('[1]#export'!N70="","",'[1]#export'!N70))</f>
        <v>SHAF</v>
      </c>
      <c r="S62" s="15" t="str">
        <f>IF('[1]#export'!A70="","",IF('[1]#export'!M70="","",'[1]#export'!M70))</f>
        <v>School Holiday Activity Fund</v>
      </c>
      <c r="T62" s="15" t="str">
        <f>IF('[1]#export'!A70="","",IF(AND(VALUE('[1]#export'!K70)&gt;12,OR('[1]#export'!M70="Bursary",'[1]#export'!M70="Main Grant")),"Multiple year grants are approved in principle for the full term as outlined but are subject to satisfactory reporting and annual authority from the Charity's Trustee to release each tranche.",""))</f>
        <v/>
      </c>
      <c r="U62" s="15" t="str">
        <f>IF('[1]#export'!A70="","",IF('[1]#export'!Q70="","",'[1]#export'!Q70))</f>
        <v>Direct Project Costs</v>
      </c>
      <c r="V62" s="15" t="str">
        <f>IF('[1]#export'!A70="","",IF('[1]#export'!O70="","",'[1]#export'!O70))</f>
        <v>Youth Clubs &amp; Youth Activities</v>
      </c>
      <c r="W62" s="15" t="str">
        <f>IF('[1]#export'!O70="","",'[1]#export'!$O$1)</f>
        <v>Programme Area</v>
      </c>
      <c r="X62" s="15" t="str">
        <f>IF('[1]#export'!A70="","",IF('[1]#export'!P70="","",'[1]#export'!P70))</f>
        <v>5-11 (Primary Children)</v>
      </c>
      <c r="Y62" s="15" t="str">
        <f>IF('[1]#export'!P70="","",'[1]#export'!$P$1)</f>
        <v>Age Group</v>
      </c>
      <c r="Z62" s="16">
        <f>IF('[1]#export'!A70="","",'[1]#export'!I70)</f>
        <v>44712</v>
      </c>
      <c r="AA62" s="11" t="str">
        <f>IF('[1]#export'!A70="","",'[1]#fixed_data'!$B$8)</f>
        <v>http://jlc.london/</v>
      </c>
    </row>
    <row r="63" spans="1:27" x14ac:dyDescent="0.25">
      <c r="A63" s="11" t="str">
        <f>IF('[1]#export'!A71="","",CONCATENATE('[1]#fixed_data'!$B$2&amp;'[1]#export'!A71))</f>
        <v>360G-JLC-108791</v>
      </c>
      <c r="B63" s="11" t="str">
        <f>IF('[1]#export'!A71="","",CONCATENATE('[1]#export'!N71&amp;" grant to "&amp;'[1]#export'!B71))</f>
        <v>Cultural Capital grant to Brookfield Primary School</v>
      </c>
      <c r="C63" s="11" t="str">
        <f>IF('[1]#export'!A71="","",'[1]#export'!D71)</f>
        <v>FAB: Sparks Film and Media Arts</v>
      </c>
      <c r="D63" s="11" t="str">
        <f>IF('[1]#export'!A71="","",'[1]#fixed_data'!$B$3)</f>
        <v>GBP</v>
      </c>
      <c r="E63" s="12">
        <f>IF('[1]#export'!A71="","",'[1]#export'!E71)</f>
        <v>4500</v>
      </c>
      <c r="F63" s="13" t="str">
        <f>IF('[1]#export'!A71="","",TEXT('[1]#export'!F71,"yyyy-mm-dd"))</f>
        <v>2021-09-18</v>
      </c>
      <c r="G63" s="13" t="str">
        <f>IF('[1]#export'!A71="","",IF('[1]#export'!J71="","",TEXT('[1]#export'!J71,"yyyy-mm-dd")))</f>
        <v>2021-10-04</v>
      </c>
      <c r="H63" s="11" t="str">
        <f>IF('[1]#export'!A71="","",'[1]#export'!K71)</f>
        <v>12</v>
      </c>
      <c r="I63" s="19" t="s">
        <v>44</v>
      </c>
      <c r="J63" s="11" t="str">
        <f>IF('[1]#export'!A71="","",'[1]#export'!B71)</f>
        <v>Brookfield Primary School</v>
      </c>
      <c r="K63" s="14" t="str">
        <f>IF('[1]#export'!A71="","",IF(ISBLANK('[1]#export'!C71),"",IF(LEFT('[1]#export'!C71,3)="GB-","",'[1]#export'!C71)))</f>
        <v/>
      </c>
      <c r="L63" s="14"/>
      <c r="M63" s="11" t="str">
        <f>IF('[1]#export'!A71="","",IF('[1]#export'!H71="","",'[1]#export'!H71))</f>
        <v>N19 5DH</v>
      </c>
      <c r="N63" s="11" t="str">
        <f>IF('[1]#export'!A71="","",IF('[1]#export'!L71="","",IF(LEFT('[1]#export'!L71,4)="http",'[1]#export'!L71,"http://"&amp;TRIM('[1]#export'!L71))))</f>
        <v>http://www.brookfield.camden.sch.uk</v>
      </c>
      <c r="O63" s="11" t="str">
        <f>IF('[1]#export'!A71="","",IF('[1]#export'!G71="","",IF(LEFT('[1]#export'!G71,13)="Discretionary","Multiple Boroughs",SUBSTITUTE('[1]#export'!G71,CHAR(10),", "))))</f>
        <v>Camden</v>
      </c>
      <c r="P63" s="11" t="str">
        <f>IF('[1]#export'!A71="","",'[1]#fixed_data'!$B$5)</f>
        <v>GB-CHC-237725</v>
      </c>
      <c r="Q63" s="11" t="str">
        <f>IF('[1]#export'!A71="","",'[1]#fixed_data'!$B$6)</f>
        <v>John Lyon's Charity</v>
      </c>
      <c r="R63" s="11" t="str">
        <f>IF('[1]#export'!A71="","",IF('[1]#export'!N71="","",'[1]#export'!N71))</f>
        <v>Cultural Capital</v>
      </c>
      <c r="S63" s="15" t="str">
        <f>IF('[1]#export'!A71="","",IF('[1]#export'!M71="","",'[1]#export'!M71))</f>
        <v>Arts in Schools Grant</v>
      </c>
      <c r="T63" s="15" t="str">
        <f>IF('[1]#export'!A71="","",IF(AND(VALUE('[1]#export'!K71)&gt;12,OR('[1]#export'!M71="Bursary",'[1]#export'!M71="Main Grant")),"Multiple year grants are approved in principle for the full term as outlined but are subject to satisfactory reporting and annual authority from the Charity's Trustee to release each tranche.",""))</f>
        <v/>
      </c>
      <c r="U63" s="15" t="str">
        <f>IF('[1]#export'!A71="","",IF('[1]#export'!Q71="","",'[1]#export'!Q71))</f>
        <v>Direct Project Costs</v>
      </c>
      <c r="V63" s="15" t="str">
        <f>IF('[1]#export'!A71="","",IF('[1]#export'!O71="","",'[1]#export'!O71))</f>
        <v>Arts &amp; Science</v>
      </c>
      <c r="W63" s="15" t="str">
        <f>IF('[1]#export'!O71="","",'[1]#export'!$O$1)</f>
        <v>Programme Area</v>
      </c>
      <c r="X63" s="15" t="str">
        <f>IF('[1]#export'!A71="","",IF('[1]#export'!P71="","",'[1]#export'!P71))</f>
        <v>5-11 (Primary Children)</v>
      </c>
      <c r="Y63" s="15" t="str">
        <f>IF('[1]#export'!P71="","",'[1]#export'!$P$1)</f>
        <v>Age Group</v>
      </c>
      <c r="Z63" s="16">
        <f>IF('[1]#export'!A71="","",'[1]#export'!I71)</f>
        <v>44491</v>
      </c>
      <c r="AA63" s="11" t="str">
        <f>IF('[1]#export'!A71="","",'[1]#fixed_data'!$B$8)</f>
        <v>http://jlc.london/</v>
      </c>
    </row>
    <row r="64" spans="1:27" x14ac:dyDescent="0.25">
      <c r="A64" s="11" t="str">
        <f>IF('[1]#export'!A72="","",CONCATENATE('[1]#fixed_data'!$B$2&amp;'[1]#export'!A72))</f>
        <v>360G-JLC-108792</v>
      </c>
      <c r="B64" s="11" t="str">
        <f>IF('[1]#export'!A72="","",CONCATENATE('[1]#export'!N72&amp;" grant to "&amp;'[1]#export'!B72))</f>
        <v>Cultural Capital grant to Edith Neville Primary School</v>
      </c>
      <c r="C64" s="11" t="str">
        <f>IF('[1]#export'!A72="","",'[1]#export'!D72)</f>
        <v>Matilda and the Little Angel Puppet Theatre</v>
      </c>
      <c r="D64" s="11" t="str">
        <f>IF('[1]#export'!A72="","",'[1]#fixed_data'!$B$3)</f>
        <v>GBP</v>
      </c>
      <c r="E64" s="12">
        <f>IF('[1]#export'!A72="","",'[1]#export'!E72)</f>
        <v>4800</v>
      </c>
      <c r="F64" s="13" t="str">
        <f>IF('[1]#export'!A72="","",TEXT('[1]#export'!F72,"yyyy-mm-dd"))</f>
        <v>2021-09-18</v>
      </c>
      <c r="G64" s="13" t="str">
        <f>IF('[1]#export'!A72="","",IF('[1]#export'!J72="","",TEXT('[1]#export'!J72,"yyyy-mm-dd")))</f>
        <v>2022-01-10</v>
      </c>
      <c r="H64" s="11" t="str">
        <f>IF('[1]#export'!A72="","",'[1]#export'!K72)</f>
        <v>12</v>
      </c>
      <c r="I64" s="18" t="s">
        <v>45</v>
      </c>
      <c r="J64" s="11" t="str">
        <f>IF('[1]#export'!A72="","",'[1]#export'!B72)</f>
        <v>Edith Neville Primary School</v>
      </c>
      <c r="K64" s="14" t="str">
        <f>IF('[1]#export'!A72="","",IF(ISBLANK('[1]#export'!C72),"",IF(LEFT('[1]#export'!C72,3)="GB-","",'[1]#export'!C72)))</f>
        <v/>
      </c>
      <c r="L64" s="14"/>
      <c r="M64" s="11" t="str">
        <f>IF('[1]#export'!A72="","",IF('[1]#export'!H72="","",'[1]#export'!H72))</f>
        <v>NW1 1DN</v>
      </c>
      <c r="N64" s="11" t="str">
        <f>IF('[1]#export'!A72="","",IF('[1]#export'!L72="","",IF(LEFT('[1]#export'!L72,4)="http",'[1]#export'!L72,"http://"&amp;TRIM('[1]#export'!L72))))</f>
        <v>http://www.edithneville.camden.sch.uk</v>
      </c>
      <c r="O64" s="11" t="str">
        <f>IF('[1]#export'!A72="","",IF('[1]#export'!G72="","",IF(LEFT('[1]#export'!G72,13)="Discretionary","Multiple Boroughs",SUBSTITUTE('[1]#export'!G72,CHAR(10),", "))))</f>
        <v>Camden</v>
      </c>
      <c r="P64" s="11" t="str">
        <f>IF('[1]#export'!A72="","",'[1]#fixed_data'!$B$5)</f>
        <v>GB-CHC-237725</v>
      </c>
      <c r="Q64" s="11" t="str">
        <f>IF('[1]#export'!A72="","",'[1]#fixed_data'!$B$6)</f>
        <v>John Lyon's Charity</v>
      </c>
      <c r="R64" s="11" t="str">
        <f>IF('[1]#export'!A72="","",IF('[1]#export'!N72="","",'[1]#export'!N72))</f>
        <v>Cultural Capital</v>
      </c>
      <c r="S64" s="15" t="str">
        <f>IF('[1]#export'!A72="","",IF('[1]#export'!M72="","",'[1]#export'!M72))</f>
        <v>Arts in Schools Grant</v>
      </c>
      <c r="T64" s="15" t="str">
        <f>IF('[1]#export'!A72="","",IF(AND(VALUE('[1]#export'!K72)&gt;12,OR('[1]#export'!M72="Bursary",'[1]#export'!M72="Main Grant")),"Multiple year grants are approved in principle for the full term as outlined but are subject to satisfactory reporting and annual authority from the Charity's Trustee to release each tranche.",""))</f>
        <v/>
      </c>
      <c r="U64" s="15" t="str">
        <f>IF('[1]#export'!A72="","",IF('[1]#export'!Q72="","",'[1]#export'!Q72))</f>
        <v>Arts in Schools</v>
      </c>
      <c r="V64" s="15" t="str">
        <f>IF('[1]#export'!A72="","",IF('[1]#export'!O72="","",'[1]#export'!O72))</f>
        <v>Arts &amp; Science</v>
      </c>
      <c r="W64" s="15" t="str">
        <f>IF('[1]#export'!O72="","",'[1]#export'!$O$1)</f>
        <v>Programme Area</v>
      </c>
      <c r="X64" s="15" t="str">
        <f>IF('[1]#export'!A72="","",IF('[1]#export'!P72="","",'[1]#export'!P72))</f>
        <v>5-11 (Primary Children)</v>
      </c>
      <c r="Y64" s="15" t="str">
        <f>IF('[1]#export'!P72="","",'[1]#export'!$P$1)</f>
        <v>Age Group</v>
      </c>
      <c r="Z64" s="16">
        <f>IF('[1]#export'!A72="","",'[1]#export'!I72)</f>
        <v>44491</v>
      </c>
      <c r="AA64" s="11" t="str">
        <f>IF('[1]#export'!A72="","",'[1]#fixed_data'!$B$8)</f>
        <v>http://jlc.london/</v>
      </c>
    </row>
    <row r="65" spans="1:27" x14ac:dyDescent="0.25">
      <c r="A65" s="11" t="str">
        <f>IF('[1]#export'!A73="","",CONCATENATE('[1]#fixed_data'!$B$2&amp;'[1]#export'!A73))</f>
        <v>360G-JLC-108731</v>
      </c>
      <c r="B65" s="11" t="str">
        <f>IF('[1]#export'!A73="","",CONCATENATE('[1]#export'!N73&amp;" grant to "&amp;'[1]#export'!B73))</f>
        <v>Small grant to Funpact</v>
      </c>
      <c r="C65" s="11" t="str">
        <f>IF('[1]#export'!A73="","",'[1]#export'!D73)</f>
        <v>Funpact year 6-11</v>
      </c>
      <c r="D65" s="11" t="str">
        <f>IF('[1]#export'!A73="","",'[1]#fixed_data'!$B$3)</f>
        <v>GBP</v>
      </c>
      <c r="E65" s="12">
        <f>IF('[1]#export'!A73="","",'[1]#export'!E73)</f>
        <v>5000</v>
      </c>
      <c r="F65" s="13" t="str">
        <f>IF('[1]#export'!A73="","",TEXT('[1]#export'!F73,"yyyy-mm-dd"))</f>
        <v>2021-09-18</v>
      </c>
      <c r="G65" s="13" t="str">
        <f>IF('[1]#export'!A73="","",IF('[1]#export'!J73="","",TEXT('[1]#export'!J73,"yyyy-mm-dd")))</f>
        <v>2021-10-01</v>
      </c>
      <c r="H65" s="11" t="str">
        <f>IF('[1]#export'!A73="","",'[1]#export'!K73)</f>
        <v>12</v>
      </c>
      <c r="I65" s="11" t="str">
        <f>IF('[1]#export'!A73="","",IF(LEFT('[1]#export'!C73,3)="GB-",'[1]#export'!C73,IF(AND(K65="",L65=""),'[1]#fixed_data'!$B$4&amp;SUBSTITUTE(J65," ","-"),IF(K65="","GB-COH-"&amp;L65,IF(LEFT(K65,2)="SC","GB-SC-"&amp;K65,IF(AND(LEFT(K65,1)="1",LEN(K65)=6),"GB-NIC-"&amp;K65,"GB-CHC-"&amp;K65))))))</f>
        <v>GB-CHC-1182402</v>
      </c>
      <c r="J65" s="11" t="str">
        <f>IF('[1]#export'!A73="","",'[1]#export'!B73)</f>
        <v>Funpact</v>
      </c>
      <c r="K65" s="14" t="str">
        <f>IF('[1]#export'!A73="","",IF(ISBLANK('[1]#export'!C73),"",IF(LEFT('[1]#export'!C73,3)="GB-","",'[1]#export'!C73)))</f>
        <v>1182402</v>
      </c>
      <c r="L65" s="14"/>
      <c r="M65" s="11" t="str">
        <f>IF('[1]#export'!A73="","",IF('[1]#export'!H73="","",'[1]#export'!H73))</f>
        <v>W12 7AP</v>
      </c>
      <c r="N65" s="11" t="str">
        <f>IF('[1]#export'!A73="","",IF('[1]#export'!L73="","",IF(LEFT('[1]#export'!L73,4)="http",'[1]#export'!L73,"http://"&amp;TRIM('[1]#export'!L73))))</f>
        <v>http://www.funpact.org</v>
      </c>
      <c r="O65" s="11" t="str">
        <f>IF('[1]#export'!A73="","",IF('[1]#export'!G73="","",IF(LEFT('[1]#export'!G73,13)="Discretionary","Multiple Boroughs",SUBSTITUTE('[1]#export'!G73,CHAR(10),", "))))</f>
        <v>H&amp;F</v>
      </c>
      <c r="P65" s="11" t="str">
        <f>IF('[1]#export'!A73="","",'[1]#fixed_data'!$B$5)</f>
        <v>GB-CHC-237725</v>
      </c>
      <c r="Q65" s="11" t="str">
        <f>IF('[1]#export'!A73="","",'[1]#fixed_data'!$B$6)</f>
        <v>John Lyon's Charity</v>
      </c>
      <c r="R65" s="11" t="str">
        <f>IF('[1]#export'!A73="","",IF('[1]#export'!N73="","",'[1]#export'!N73))</f>
        <v>Small</v>
      </c>
      <c r="S65" s="15" t="str">
        <f>IF('[1]#export'!A73="","",IF('[1]#export'!M73="","",'[1]#export'!M73))</f>
        <v>Small Grant</v>
      </c>
      <c r="T65" s="15" t="str">
        <f>IF('[1]#export'!A73="","",IF(AND(VALUE('[1]#export'!K73)&gt;12,OR('[1]#export'!M73="Bursary",'[1]#export'!M73="Main Grant")),"Multiple year grants are approved in principle for the full term as outlined but are subject to satisfactory reporting and annual authority from the Charity's Trustee to release each tranche.",""))</f>
        <v/>
      </c>
      <c r="U65" s="15" t="str">
        <f>IF('[1]#export'!A73="","",IF('[1]#export'!Q73="","",'[1]#export'!Q73))</f>
        <v>Direct Project Costs</v>
      </c>
      <c r="V65" s="15" t="str">
        <f>IF('[1]#export'!A73="","",IF('[1]#export'!O73="","",'[1]#export'!O73))</f>
        <v>Education &amp; Learning</v>
      </c>
      <c r="W65" s="15" t="str">
        <f>IF('[1]#export'!O73="","",'[1]#export'!$O$1)</f>
        <v>Programme Area</v>
      </c>
      <c r="X65" s="15" t="str">
        <f>IF('[1]#export'!A73="","",IF('[1]#export'!P73="","",'[1]#export'!P73))</f>
        <v>5-19 (School Age CYP)</v>
      </c>
      <c r="Y65" s="15" t="str">
        <f>IF('[1]#export'!P73="","",'[1]#export'!$P$1)</f>
        <v>Age Group</v>
      </c>
      <c r="Z65" s="16">
        <f>IF('[1]#export'!A73="","",'[1]#export'!I73)</f>
        <v>44491</v>
      </c>
      <c r="AA65" s="11" t="str">
        <f>IF('[1]#export'!A73="","",'[1]#fixed_data'!$B$8)</f>
        <v>http://jlc.london/</v>
      </c>
    </row>
    <row r="66" spans="1:27" x14ac:dyDescent="0.25">
      <c r="A66" s="11" t="str">
        <f>IF('[1]#export'!A74="","",CONCATENATE('[1]#fixed_data'!$B$2&amp;'[1]#export'!A74))</f>
        <v>360G-JLC-108750</v>
      </c>
      <c r="B66" s="11" t="str">
        <f>IF('[1]#export'!A74="","",CONCATENATE('[1]#export'!N74&amp;" grant to "&amp;'[1]#export'!B74))</f>
        <v>Small grant to Hilltop Circle</v>
      </c>
      <c r="C66" s="11" t="str">
        <f>IF('[1]#export'!A74="","",'[1]#export'!D74)</f>
        <v>Covid Community Recovery</v>
      </c>
      <c r="D66" s="11" t="str">
        <f>IF('[1]#export'!A74="","",'[1]#fixed_data'!$B$3)</f>
        <v>GBP</v>
      </c>
      <c r="E66" s="12">
        <f>IF('[1]#export'!A74="","",'[1]#export'!E74)</f>
        <v>5000</v>
      </c>
      <c r="F66" s="13" t="str">
        <f>IF('[1]#export'!A74="","",TEXT('[1]#export'!F74,"yyyy-mm-dd"))</f>
        <v>2021-09-18</v>
      </c>
      <c r="G66" s="13" t="str">
        <f>IF('[1]#export'!A74="","",IF('[1]#export'!J74="","",TEXT('[1]#export'!J74,"yyyy-mm-dd")))</f>
        <v>2021-10-07</v>
      </c>
      <c r="H66" s="11" t="str">
        <f>IF('[1]#export'!A74="","",'[1]#export'!K74)</f>
        <v>12</v>
      </c>
      <c r="I66" s="11" t="str">
        <f>IF('[1]#export'!A74="","",IF(LEFT('[1]#export'!C74,3)="GB-",'[1]#export'!C74,IF(AND(K66="",L66=""),'[1]#fixed_data'!$B$4&amp;SUBSTITUTE(J66," ","-"),IF(K66="","GB-COH-"&amp;L66,IF(LEFT(K66,2)="SC","GB-SC-"&amp;K66,IF(AND(LEFT(K66,1)="1",LEN(K66)=6),"GB-NIC-"&amp;K66,"GB-CHC-"&amp;K66))))))</f>
        <v>GB-CHC-1186210</v>
      </c>
      <c r="J66" s="11" t="str">
        <f>IF('[1]#export'!A74="","",'[1]#export'!B74)</f>
        <v>Hilltop Circle</v>
      </c>
      <c r="K66" s="14" t="str">
        <f>IF('[1]#export'!A74="","",IF(ISBLANK('[1]#export'!C74),"",IF(LEFT('[1]#export'!C74,3)="GB-","",'[1]#export'!C74)))</f>
        <v>1186210</v>
      </c>
      <c r="L66" s="14"/>
      <c r="M66" s="11" t="str">
        <f>IF('[1]#export'!A74="","",IF('[1]#export'!H74="","",'[1]#export'!H74))</f>
        <v>NW10 0BT</v>
      </c>
      <c r="N66" s="11" t="str">
        <f>IF('[1]#export'!A74="","",IF('[1]#export'!L74="","",IF(LEFT('[1]#export'!L74,4)="http",'[1]#export'!L74,"http://"&amp;TRIM('[1]#export'!L74))))</f>
        <v>http://www.hilltopcircle.co.uk</v>
      </c>
      <c r="O66" s="11" t="str">
        <f>IF('[1]#export'!A74="","",IF('[1]#export'!G74="","",IF(LEFT('[1]#export'!G74,13)="Discretionary","Multiple Boroughs",SUBSTITUTE('[1]#export'!G74,CHAR(10),", "))))</f>
        <v>Brent</v>
      </c>
      <c r="P66" s="11" t="str">
        <f>IF('[1]#export'!A74="","",'[1]#fixed_data'!$B$5)</f>
        <v>GB-CHC-237725</v>
      </c>
      <c r="Q66" s="11" t="str">
        <f>IF('[1]#export'!A74="","",'[1]#fixed_data'!$B$6)</f>
        <v>John Lyon's Charity</v>
      </c>
      <c r="R66" s="11" t="str">
        <f>IF('[1]#export'!A74="","",IF('[1]#export'!N74="","",'[1]#export'!N74))</f>
        <v>Small</v>
      </c>
      <c r="S66" s="15" t="str">
        <f>IF('[1]#export'!A74="","",IF('[1]#export'!M74="","",'[1]#export'!M74))</f>
        <v>Small Grant</v>
      </c>
      <c r="T66" s="15" t="str">
        <f>IF('[1]#export'!A74="","",IF(AND(VALUE('[1]#export'!K74)&gt;12,OR('[1]#export'!M74="Bursary",'[1]#export'!M74="Main Grant")),"Multiple year grants are approved in principle for the full term as outlined but are subject to satisfactory reporting and annual authority from the Charity's Trustee to release each tranche.",""))</f>
        <v/>
      </c>
      <c r="U66" s="15" t="str">
        <f>IF('[1]#export'!A74="","",IF('[1]#export'!Q74="","",'[1]#export'!Q74))</f>
        <v>Direct Project Costs</v>
      </c>
      <c r="V66" s="15" t="str">
        <f>IF('[1]#export'!A74="","",IF('[1]#export'!O74="","",'[1]#export'!O74))</f>
        <v>Youth Clubs &amp; Youth Activities</v>
      </c>
      <c r="W66" s="15" t="str">
        <f>IF('[1]#export'!O74="","",'[1]#export'!$O$1)</f>
        <v>Programme Area</v>
      </c>
      <c r="X66" s="15" t="str">
        <f>IF('[1]#export'!A74="","",IF('[1]#export'!P74="","",'[1]#export'!P74))</f>
        <v>0-25 Years Old</v>
      </c>
      <c r="Y66" s="15" t="str">
        <f>IF('[1]#export'!P74="","",'[1]#export'!$P$1)</f>
        <v>Age Group</v>
      </c>
      <c r="Z66" s="16">
        <f>IF('[1]#export'!A74="","",'[1]#export'!I74)</f>
        <v>44491</v>
      </c>
      <c r="AA66" s="11" t="str">
        <f>IF('[1]#export'!A74="","",'[1]#fixed_data'!$B$8)</f>
        <v>http://jlc.london/</v>
      </c>
    </row>
    <row r="67" spans="1:27" x14ac:dyDescent="0.25">
      <c r="A67" s="11" t="str">
        <f>IF('[1]#export'!A75="","",CONCATENATE('[1]#fixed_data'!$B$2&amp;'[1]#export'!A75))</f>
        <v>360G-JLC-108643</v>
      </c>
      <c r="B67" s="11" t="str">
        <f>IF('[1]#export'!A75="","",CONCATENATE('[1]#export'!N75&amp;" grant to "&amp;'[1]#export'!B75))</f>
        <v>Small grant to Innovation Dance Studios</v>
      </c>
      <c r="C67" s="11" t="str">
        <f>IF('[1]#export'!A75="","",'[1]#export'!D75)</f>
        <v>In House Counselling Service-Innovation Dance Studios</v>
      </c>
      <c r="D67" s="11" t="str">
        <f>IF('[1]#export'!A75="","",'[1]#fixed_data'!$B$3)</f>
        <v>GBP</v>
      </c>
      <c r="E67" s="12">
        <f>IF('[1]#export'!A75="","",'[1]#export'!E75)</f>
        <v>5000</v>
      </c>
      <c r="F67" s="13" t="str">
        <f>IF('[1]#export'!A75="","",TEXT('[1]#export'!F75,"yyyy-mm-dd"))</f>
        <v>2021-09-18</v>
      </c>
      <c r="G67" s="13" t="str">
        <f>IF('[1]#export'!A75="","",IF('[1]#export'!J75="","",TEXT('[1]#export'!J75,"yyyy-mm-dd")))</f>
        <v>2021-09-15</v>
      </c>
      <c r="H67" s="11" t="str">
        <f>IF('[1]#export'!A75="","",'[1]#export'!K75)</f>
        <v>12</v>
      </c>
      <c r="I67" s="11" t="str">
        <f>IF('[1]#export'!A75="","",IF(LEFT('[1]#export'!C75,3)="GB-",'[1]#export'!C75,IF(AND(K67="",L67=""),'[1]#fixed_data'!$B$4&amp;SUBSTITUTE(J67," ","-"),IF(K67="","GB-COH-"&amp;L67,IF(LEFT(K67,2)="SC","GB-SC-"&amp;K67,IF(AND(LEFT(K67,1)="1",LEN(K67)=6),"GB-NIC-"&amp;K67,"GB-CHC-"&amp;K67))))))</f>
        <v>GB-CHC-1153263</v>
      </c>
      <c r="J67" s="11" t="str">
        <f>IF('[1]#export'!A75="","",'[1]#export'!B75)</f>
        <v>Innovation Dance Studios</v>
      </c>
      <c r="K67" s="14" t="str">
        <f>IF('[1]#export'!A75="","",IF(ISBLANK('[1]#export'!C75),"",IF(LEFT('[1]#export'!C75,3)="GB-","",'[1]#export'!C75)))</f>
        <v>1153263</v>
      </c>
      <c r="L67" s="14"/>
      <c r="M67" s="11" t="str">
        <f>IF('[1]#export'!A75="","",IF('[1]#export'!H75="","",'[1]#export'!H75))</f>
        <v>W5 1QX</v>
      </c>
      <c r="N67" s="11" t="str">
        <f>IF('[1]#export'!A75="","",IF('[1]#export'!L75="","",IF(LEFT('[1]#export'!L75,4)="http",'[1]#export'!L75,"http://"&amp;TRIM('[1]#export'!L75))))</f>
        <v>http://www.innovationdancestudios.co.uk</v>
      </c>
      <c r="O67" s="11" t="str">
        <f>IF('[1]#export'!A75="","",IF('[1]#export'!G75="","",IF(LEFT('[1]#export'!G75,13)="Discretionary","Multiple Boroughs",SUBSTITUTE('[1]#export'!G75,CHAR(10),", "))))</f>
        <v>Barnet, Ealing</v>
      </c>
      <c r="P67" s="11" t="str">
        <f>IF('[1]#export'!A75="","",'[1]#fixed_data'!$B$5)</f>
        <v>GB-CHC-237725</v>
      </c>
      <c r="Q67" s="11" t="str">
        <f>IF('[1]#export'!A75="","",'[1]#fixed_data'!$B$6)</f>
        <v>John Lyon's Charity</v>
      </c>
      <c r="R67" s="11" t="str">
        <f>IF('[1]#export'!A75="","",IF('[1]#export'!N75="","",'[1]#export'!N75))</f>
        <v>Small</v>
      </c>
      <c r="S67" s="15" t="str">
        <f>IF('[1]#export'!A75="","",IF('[1]#export'!M75="","",'[1]#export'!M75))</f>
        <v>Small Grant</v>
      </c>
      <c r="T67" s="15" t="str">
        <f>IF('[1]#export'!A75="","",IF(AND(VALUE('[1]#export'!K75)&gt;12,OR('[1]#export'!M75="Bursary",'[1]#export'!M75="Main Grant")),"Multiple year grants are approved in principle for the full term as outlined but are subject to satisfactory reporting and annual authority from the Charity's Trustee to release each tranche.",""))</f>
        <v/>
      </c>
      <c r="U67" s="15" t="str">
        <f>IF('[1]#export'!A75="","",IF('[1]#export'!Q75="","",'[1]#export'!Q75))</f>
        <v>Direct Project Costs</v>
      </c>
      <c r="V67" s="15" t="str">
        <f>IF('[1]#export'!A75="","",IF('[1]#export'!O75="","",'[1]#export'!O75))</f>
        <v>Emotional Wellbeing</v>
      </c>
      <c r="W67" s="15" t="str">
        <f>IF('[1]#export'!O75="","",'[1]#export'!$O$1)</f>
        <v>Programme Area</v>
      </c>
      <c r="X67" s="15" t="str">
        <f>IF('[1]#export'!A75="","",IF('[1]#export'!P75="","",'[1]#export'!P75))</f>
        <v>0-25 Years Old</v>
      </c>
      <c r="Y67" s="15" t="str">
        <f>IF('[1]#export'!P75="","",'[1]#export'!$P$1)</f>
        <v>Age Group</v>
      </c>
      <c r="Z67" s="16">
        <f>IF('[1]#export'!A75="","",'[1]#export'!I75)</f>
        <v>44491</v>
      </c>
      <c r="AA67" s="11" t="str">
        <f>IF('[1]#export'!A75="","",'[1]#fixed_data'!$B$8)</f>
        <v>http://jlc.london/</v>
      </c>
    </row>
    <row r="68" spans="1:27" x14ac:dyDescent="0.25">
      <c r="A68" s="11" t="str">
        <f>IF('[1]#export'!A76="","",CONCATENATE('[1]#fixed_data'!$B$2&amp;'[1]#export'!A76))</f>
        <v>360G-JLC-108813</v>
      </c>
      <c r="B68" s="11" t="str">
        <f>IF('[1]#export'!A76="","",CONCATENATE('[1]#export'!N76&amp;" grant to "&amp;'[1]#export'!B76))</f>
        <v xml:space="preserve">Replication grant to Securing Success </v>
      </c>
      <c r="C68" s="11" t="str">
        <f>IF('[1]#export'!A76="","",'[1]#export'!D76)</f>
        <v>Developing parent ambassador partnerships in Ealing and Barnet</v>
      </c>
      <c r="D68" s="11" t="str">
        <f>IF('[1]#export'!A76="","",'[1]#fixed_data'!$B$3)</f>
        <v>GBP</v>
      </c>
      <c r="E68" s="12">
        <f>IF('[1]#export'!A76="","",'[1]#export'!E76)</f>
        <v>4300</v>
      </c>
      <c r="F68" s="13" t="str">
        <f>IF('[1]#export'!A76="","",TEXT('[1]#export'!F76,"yyyy-mm-dd"))</f>
        <v>2021-09-18</v>
      </c>
      <c r="G68" s="13" t="str">
        <f>IF('[1]#export'!A76="","",IF('[1]#export'!J76="","",TEXT('[1]#export'!J76,"yyyy-mm-dd")))</f>
        <v>2021-10-01</v>
      </c>
      <c r="H68" s="11" t="str">
        <f>IF('[1]#export'!A76="","",'[1]#export'!K76)</f>
        <v>12</v>
      </c>
      <c r="I68" s="11" t="str">
        <f>IF('[1]#export'!A76="","",IF(LEFT('[1]#export'!C76,3)="GB-",'[1]#export'!C76,IF(AND(K68="",L68=""),'[1]#fixed_data'!$B$4&amp;SUBSTITUTE(J68," ","-"),IF(K68="","GB-COH-"&amp;L68,IF(LEFT(K68,2)="SC","GB-SC-"&amp;K68,IF(AND(LEFT(K68,1)="1",LEN(K68)=6),"GB-NIC-"&amp;K68,"GB-CHC-"&amp;K68))))))</f>
        <v>GB-CHC-1164630</v>
      </c>
      <c r="J68" s="11" t="str">
        <f>IF('[1]#export'!A76="","",'[1]#export'!B76)</f>
        <v xml:space="preserve">Securing Success </v>
      </c>
      <c r="K68" s="14" t="str">
        <f>IF('[1]#export'!A76="","",IF(ISBLANK('[1]#export'!C76),"",IF(LEFT('[1]#export'!C76,3)="GB-","",'[1]#export'!C76)))</f>
        <v>1164630</v>
      </c>
      <c r="L68" s="14"/>
      <c r="M68" s="11" t="str">
        <f>IF('[1]#export'!A76="","",IF('[1]#export'!H76="","",'[1]#export'!H76))</f>
        <v>N2 0SX</v>
      </c>
      <c r="N68" s="11" t="str">
        <f>IF('[1]#export'!A76="","",IF('[1]#export'!L76="","",IF(LEFT('[1]#export'!L76,4)="http",'[1]#export'!L76,"http://"&amp;TRIM('[1]#export'!L76))))</f>
        <v>http://www.securingsuccesssupportingachievement.com</v>
      </c>
      <c r="O68" s="11" t="str">
        <f>IF('[1]#export'!A76="","",IF('[1]#export'!G76="","",IF(LEFT('[1]#export'!G76,13)="Discretionary","Multiple Boroughs",SUBSTITUTE('[1]#export'!G76,CHAR(10),", "))))</f>
        <v>Barnet, Ealing</v>
      </c>
      <c r="P68" s="11" t="str">
        <f>IF('[1]#export'!A76="","",'[1]#fixed_data'!$B$5)</f>
        <v>GB-CHC-237725</v>
      </c>
      <c r="Q68" s="11" t="str">
        <f>IF('[1]#export'!A76="","",'[1]#fixed_data'!$B$6)</f>
        <v>John Lyon's Charity</v>
      </c>
      <c r="R68" s="11" t="str">
        <f>IF('[1]#export'!A76="","",IF('[1]#export'!N76="","",'[1]#export'!N76))</f>
        <v>Replication</v>
      </c>
      <c r="S68" s="15" t="str">
        <f>IF('[1]#export'!A76="","",IF('[1]#export'!M76="","",'[1]#export'!M76))</f>
        <v>Small Grant</v>
      </c>
      <c r="T68" s="15" t="str">
        <f>IF('[1]#export'!A76="","",IF(AND(VALUE('[1]#export'!K76)&gt;12,OR('[1]#export'!M76="Bursary",'[1]#export'!M76="Main Grant")),"Multiple year grants are approved in principle for the full term as outlined but are subject to satisfactory reporting and annual authority from the Charity's Trustee to release each tranche.",""))</f>
        <v/>
      </c>
      <c r="U68" s="15" t="str">
        <f>IF('[1]#export'!A76="","",IF('[1]#export'!Q76="","",'[1]#export'!Q76))</f>
        <v>Salary Costs</v>
      </c>
      <c r="V68" s="15" t="str">
        <f>IF('[1]#export'!A76="","",IF('[1]#export'!O76="","",'[1]#export'!O76))</f>
        <v>Capacity Building</v>
      </c>
      <c r="W68" s="15" t="str">
        <f>IF('[1]#export'!O76="","",'[1]#export'!$O$1)</f>
        <v>Programme Area</v>
      </c>
      <c r="X68" s="15" t="str">
        <f>IF('[1]#export'!A76="","",IF('[1]#export'!P76="","",'[1]#export'!P76))</f>
        <v>5-19 (School Age CYP)</v>
      </c>
      <c r="Y68" s="15" t="str">
        <f>IF('[1]#export'!P76="","",'[1]#export'!$P$1)</f>
        <v>Age Group</v>
      </c>
      <c r="Z68" s="16">
        <f>IF('[1]#export'!A76="","",'[1]#export'!I76)</f>
        <v>44491</v>
      </c>
      <c r="AA68" s="11" t="str">
        <f>IF('[1]#export'!A76="","",'[1]#fixed_data'!$B$8)</f>
        <v>http://jlc.london/</v>
      </c>
    </row>
    <row r="69" spans="1:27" x14ac:dyDescent="0.25">
      <c r="A69" s="11" t="str">
        <f>IF('[1]#export'!A77="","",CONCATENATE('[1]#fixed_data'!$B$2&amp;'[1]#export'!A77))</f>
        <v>360G-JLC-108771</v>
      </c>
      <c r="B69" s="11" t="str">
        <f>IF('[1]#export'!A77="","",CONCATENATE('[1]#export'!N77&amp;" grant to "&amp;'[1]#export'!B77))</f>
        <v>Capacity Building grant to Settle Support</v>
      </c>
      <c r="C69" s="11" t="str">
        <f>IF('[1]#export'!A77="","",'[1]#export'!D77)</f>
        <v>Goodwork Capacity Building - Crisis Communications</v>
      </c>
      <c r="D69" s="11" t="str">
        <f>IF('[1]#export'!A77="","",'[1]#fixed_data'!$B$3)</f>
        <v>GBP</v>
      </c>
      <c r="E69" s="12">
        <f>IF('[1]#export'!A77="","",'[1]#export'!E77)</f>
        <v>480</v>
      </c>
      <c r="F69" s="13" t="str">
        <f>IF('[1]#export'!A77="","",TEXT('[1]#export'!F77,"yyyy-mm-dd"))</f>
        <v>2021-09-18</v>
      </c>
      <c r="G69" s="13" t="str">
        <f>IF('[1]#export'!A77="","",IF('[1]#export'!J77="","",TEXT('[1]#export'!J77,"yyyy-mm-dd")))</f>
        <v>2021-10-01</v>
      </c>
      <c r="H69" s="11" t="str">
        <f>IF('[1]#export'!A77="","",'[1]#export'!K77)</f>
        <v>12</v>
      </c>
      <c r="I69" s="11" t="str">
        <f>IF('[1]#export'!A77="","",IF(LEFT('[1]#export'!C77,3)="GB-",'[1]#export'!C77,IF(AND(K69="",L69=""),'[1]#fixed_data'!$B$4&amp;SUBSTITUTE(J69," ","-"),IF(K69="","GB-COH-"&amp;L69,IF(LEFT(K69,2)="SC","GB-SC-"&amp;K69,IF(AND(LEFT(K69,1)="1",LEN(K69)=6),"GB-NIC-"&amp;K69,"GB-CHC-"&amp;K69))))))</f>
        <v>GB-CHC-1162399</v>
      </c>
      <c r="J69" s="11" t="str">
        <f>IF('[1]#export'!A77="","",'[1]#export'!B77)</f>
        <v>Settle Support</v>
      </c>
      <c r="K69" s="14" t="str">
        <f>IF('[1]#export'!A77="","",IF(ISBLANK('[1]#export'!C77),"",IF(LEFT('[1]#export'!C77,3)="GB-","",'[1]#export'!C77)))</f>
        <v>1162399</v>
      </c>
      <c r="L69" s="14"/>
      <c r="M69" s="11" t="str">
        <f>IF('[1]#export'!A77="","",IF('[1]#export'!H77="","",'[1]#export'!H77))</f>
        <v>E8 3PR</v>
      </c>
      <c r="N69" s="11" t="str">
        <f>IF('[1]#export'!A77="","",IF('[1]#export'!L77="","",IF(LEFT('[1]#export'!L77,4)="http",'[1]#export'!L77,"http://"&amp;TRIM('[1]#export'!L77))))</f>
        <v>http://www.wearesettle.org</v>
      </c>
      <c r="O69" s="11" t="str">
        <f>IF('[1]#export'!A77="","",IF('[1]#export'!G77="","",IF(LEFT('[1]#export'!G77,13)="Discretionary","Multiple Boroughs",SUBSTITUTE('[1]#export'!G77,CHAR(10),", "))))</f>
        <v>Barnet, Ealing</v>
      </c>
      <c r="P69" s="11" t="str">
        <f>IF('[1]#export'!A77="","",'[1]#fixed_data'!$B$5)</f>
        <v>GB-CHC-237725</v>
      </c>
      <c r="Q69" s="11" t="str">
        <f>IF('[1]#export'!A77="","",'[1]#fixed_data'!$B$6)</f>
        <v>John Lyon's Charity</v>
      </c>
      <c r="R69" s="11" t="str">
        <f>IF('[1]#export'!A77="","",IF('[1]#export'!N77="","",'[1]#export'!N77))</f>
        <v>Capacity Building</v>
      </c>
      <c r="S69" s="15" t="str">
        <f>IF('[1]#export'!A77="","",IF('[1]#export'!M77="","",'[1]#export'!M77))</f>
        <v>Micro Grant</v>
      </c>
      <c r="T69" s="15" t="str">
        <f>IF('[1]#export'!A77="","",IF(AND(VALUE('[1]#export'!K77)&gt;12,OR('[1]#export'!M77="Bursary",'[1]#export'!M77="Main Grant")),"Multiple year grants are approved in principle for the full term as outlined but are subject to satisfactory reporting and annual authority from the Charity's Trustee to release each tranche.",""))</f>
        <v/>
      </c>
      <c r="U69" s="15" t="str">
        <f>IF('[1]#export'!A77="","",IF('[1]#export'!Q77="","",'[1]#export'!Q77))</f>
        <v>Direct Project Costs</v>
      </c>
      <c r="V69" s="15" t="str">
        <f>IF('[1]#export'!A77="","",IF('[1]#export'!O77="","",'[1]#export'!O77))</f>
        <v>Capacity Building</v>
      </c>
      <c r="W69" s="15" t="str">
        <f>IF('[1]#export'!O77="","",'[1]#export'!$O$1)</f>
        <v>Programme Area</v>
      </c>
      <c r="X69" s="15" t="str">
        <f>IF('[1]#export'!A77="","",IF('[1]#export'!P77="","",'[1]#export'!P77))</f>
        <v>Organisation</v>
      </c>
      <c r="Y69" s="15" t="str">
        <f>IF('[1]#export'!P77="","",'[1]#export'!$P$1)</f>
        <v>Age Group</v>
      </c>
      <c r="Z69" s="16">
        <f>IF('[1]#export'!A77="","",'[1]#export'!I77)</f>
        <v>44637</v>
      </c>
      <c r="AA69" s="11" t="str">
        <f>IF('[1]#export'!A77="","",'[1]#fixed_data'!$B$8)</f>
        <v>http://jlc.london/</v>
      </c>
    </row>
    <row r="70" spans="1:27" x14ac:dyDescent="0.25">
      <c r="A70" s="11" t="str">
        <f>IF('[1]#export'!A78="","",CONCATENATE('[1]#fixed_data'!$B$2&amp;'[1]#export'!A78))</f>
        <v>360G-JLC-108779</v>
      </c>
      <c r="B70" s="11" t="str">
        <f>IF('[1]#export'!A78="","",CONCATENATE('[1]#export'!N78&amp;" grant to "&amp;'[1]#export'!B78))</f>
        <v>Cultural Capital grant to Weald Rise Primary School</v>
      </c>
      <c r="C70" s="11" t="str">
        <f>IF('[1]#export'!A78="","",'[1]#export'!D78)</f>
        <v>Theatre Trip: Dick Whittington &amp; His Cat / Lion King</v>
      </c>
      <c r="D70" s="11" t="str">
        <f>IF('[1]#export'!A78="","",'[1]#fixed_data'!$B$3)</f>
        <v>GBP</v>
      </c>
      <c r="E70" s="12">
        <f>IF('[1]#export'!A78="","",'[1]#export'!E78)</f>
        <v>5000</v>
      </c>
      <c r="F70" s="13" t="str">
        <f>IF('[1]#export'!A78="","",TEXT('[1]#export'!F78,"yyyy-mm-dd"))</f>
        <v>2021-09-18</v>
      </c>
      <c r="G70" s="13" t="str">
        <f>IF('[1]#export'!A78="","",IF('[1]#export'!J78="","",TEXT('[1]#export'!J78,"yyyy-mm-dd")))</f>
        <v>2021-11-15</v>
      </c>
      <c r="H70" s="11" t="str">
        <f>IF('[1]#export'!A78="","",'[1]#export'!K78)</f>
        <v>12</v>
      </c>
      <c r="I70" s="18" t="s">
        <v>46</v>
      </c>
      <c r="J70" s="11" t="str">
        <f>IF('[1]#export'!A78="","",'[1]#export'!B78)</f>
        <v>Weald Rise Primary School</v>
      </c>
      <c r="K70" s="14" t="str">
        <f>IF('[1]#export'!A78="","",IF(ISBLANK('[1]#export'!C78),"",IF(LEFT('[1]#export'!C78,3)="GB-","",'[1]#export'!C78)))</f>
        <v/>
      </c>
      <c r="L70" s="14"/>
      <c r="M70" s="11" t="str">
        <f>IF('[1]#export'!A78="","",IF('[1]#export'!H78="","",'[1]#export'!H78))</f>
        <v>HA3 7DH</v>
      </c>
      <c r="N70" s="11" t="str">
        <f>IF('[1]#export'!A78="","",IF('[1]#export'!L78="","",IF(LEFT('[1]#export'!L78,4)="http",'[1]#export'!L78,"http://"&amp;TRIM('[1]#export'!L78))))</f>
        <v>http://www.wealdinfant.harrow.sch.uk</v>
      </c>
      <c r="O70" s="11" t="str">
        <f>IF('[1]#export'!A78="","",IF('[1]#export'!G78="","",IF(LEFT('[1]#export'!G78,13)="Discretionary","Multiple Boroughs",SUBSTITUTE('[1]#export'!G78,CHAR(10),", "))))</f>
        <v>Harrow</v>
      </c>
      <c r="P70" s="11" t="str">
        <f>IF('[1]#export'!A78="","",'[1]#fixed_data'!$B$5)</f>
        <v>GB-CHC-237725</v>
      </c>
      <c r="Q70" s="11" t="str">
        <f>IF('[1]#export'!A78="","",'[1]#fixed_data'!$B$6)</f>
        <v>John Lyon's Charity</v>
      </c>
      <c r="R70" s="11" t="str">
        <f>IF('[1]#export'!A78="","",IF('[1]#export'!N78="","",'[1]#export'!N78))</f>
        <v>Cultural Capital</v>
      </c>
      <c r="S70" s="15" t="str">
        <f>IF('[1]#export'!A78="","",IF('[1]#export'!M78="","",'[1]#export'!M78))</f>
        <v>Arts in Schools Grant</v>
      </c>
      <c r="T70" s="15" t="str">
        <f>IF('[1]#export'!A78="","",IF(AND(VALUE('[1]#export'!K78)&gt;12,OR('[1]#export'!M78="Bursary",'[1]#export'!M78="Main Grant")),"Multiple year grants are approved in principle for the full term as outlined but are subject to satisfactory reporting and annual authority from the Charity's Trustee to release each tranche.",""))</f>
        <v/>
      </c>
      <c r="U70" s="15" t="str">
        <f>IF('[1]#export'!A78="","",IF('[1]#export'!Q78="","",'[1]#export'!Q78))</f>
        <v>Arts in Schools</v>
      </c>
      <c r="V70" s="15" t="str">
        <f>IF('[1]#export'!A78="","",IF('[1]#export'!O78="","",'[1]#export'!O78))</f>
        <v>Arts &amp; Science</v>
      </c>
      <c r="W70" s="15" t="str">
        <f>IF('[1]#export'!O78="","",'[1]#export'!$O$1)</f>
        <v>Programme Area</v>
      </c>
      <c r="X70" s="15" t="str">
        <f>IF('[1]#export'!A78="","",IF('[1]#export'!P78="","",'[1]#export'!P78))</f>
        <v>5-11 (Primary Children)</v>
      </c>
      <c r="Y70" s="15" t="str">
        <f>IF('[1]#export'!P78="","",'[1]#export'!$P$1)</f>
        <v>Age Group</v>
      </c>
      <c r="Z70" s="16">
        <f>IF('[1]#export'!A78="","",'[1]#export'!I78)</f>
        <v>44595</v>
      </c>
      <c r="AA70" s="11" t="str">
        <f>IF('[1]#export'!A78="","",'[1]#fixed_data'!$B$8)</f>
        <v>http://jlc.london/</v>
      </c>
    </row>
    <row r="71" spans="1:27" x14ac:dyDescent="0.25">
      <c r="A71" s="11" t="str">
        <f>IF('[1]#export'!A79="","",CONCATENATE('[1]#fixed_data'!$B$2&amp;'[1]#export'!A79))</f>
        <v>360G-JLC-108777</v>
      </c>
      <c r="B71" s="11" t="str">
        <f>IF('[1]#export'!A79="","",CONCATENATE('[1]#export'!N79&amp;" grant to "&amp;'[1]#export'!B79))</f>
        <v>Cultural Capital grant to West London Free School</v>
      </c>
      <c r="C71" s="11" t="str">
        <f>IF('[1]#export'!A79="","",'[1]#export'!D79)</f>
        <v>Y8 Theatre Trip to see "A Christmas Carol"</v>
      </c>
      <c r="D71" s="11" t="str">
        <f>IF('[1]#export'!A79="","",'[1]#fixed_data'!$B$3)</f>
        <v>GBP</v>
      </c>
      <c r="E71" s="12">
        <f>IF('[1]#export'!A79="","",'[1]#export'!E79)</f>
        <v>3900</v>
      </c>
      <c r="F71" s="13" t="str">
        <f>IF('[1]#export'!A79="","",TEXT('[1]#export'!F79,"yyyy-mm-dd"))</f>
        <v>2021-09-18</v>
      </c>
      <c r="G71" s="13" t="str">
        <f>IF('[1]#export'!A79="","",IF('[1]#export'!J79="","",TEXT('[1]#export'!J79,"yyyy-mm-dd")))</f>
        <v>2021-11-22</v>
      </c>
      <c r="H71" s="11" t="str">
        <f>IF('[1]#export'!A79="","",'[1]#export'!K79)</f>
        <v>12</v>
      </c>
      <c r="I71" s="11" t="str">
        <f>IF('[1]#export'!A79="","",IF(LEFT('[1]#export'!C79,3)="GB-",'[1]#export'!C79,IF(AND(K71="",L71=""),'[1]#fixed_data'!$B$4&amp;SUBSTITUTE(J71," ","-"),IF(K71="","GB-COH-"&amp;L71,IF(LEFT(K71,2)="SC","GB-SC-"&amp;K71,IF(AND(LEFT(K71,1)="1",LEN(K71)=6),"GB-NIC-"&amp;K71,"GB-CHC-"&amp;K71))))))</f>
        <v>GB-CHC-1138194</v>
      </c>
      <c r="J71" s="11" t="str">
        <f>IF('[1]#export'!A79="","",'[1]#export'!B79)</f>
        <v>West London Free School</v>
      </c>
      <c r="K71" s="14" t="str">
        <f>IF('[1]#export'!A79="","",IF(ISBLANK('[1]#export'!C79),"",IF(LEFT('[1]#export'!C79,3)="GB-","",'[1]#export'!C79)))</f>
        <v>1138194</v>
      </c>
      <c r="L71" s="14"/>
      <c r="M71" s="11" t="str">
        <f>IF('[1]#export'!A79="","",IF('[1]#export'!H79="","",'[1]#export'!H79))</f>
        <v>W6 9LP</v>
      </c>
      <c r="N71" s="11" t="str">
        <f>IF('[1]#export'!A79="","",IF('[1]#export'!L79="","",IF(LEFT('[1]#export'!L79,4)="http",'[1]#export'!L79,"http://"&amp;TRIM('[1]#export'!L79))))</f>
        <v>http://www.wlfs.org</v>
      </c>
      <c r="O71" s="11" t="str">
        <f>IF('[1]#export'!A79="","",IF('[1]#export'!G79="","",IF(LEFT('[1]#export'!G79,13)="Discretionary","Multiple Boroughs",SUBSTITUTE('[1]#export'!G79,CHAR(10),", "))))</f>
        <v>Ealing, H&amp;F</v>
      </c>
      <c r="P71" s="11" t="str">
        <f>IF('[1]#export'!A79="","",'[1]#fixed_data'!$B$5)</f>
        <v>GB-CHC-237725</v>
      </c>
      <c r="Q71" s="11" t="str">
        <f>IF('[1]#export'!A79="","",'[1]#fixed_data'!$B$6)</f>
        <v>John Lyon's Charity</v>
      </c>
      <c r="R71" s="11" t="str">
        <f>IF('[1]#export'!A79="","",IF('[1]#export'!N79="","",'[1]#export'!N79))</f>
        <v>Cultural Capital</v>
      </c>
      <c r="S71" s="15" t="str">
        <f>IF('[1]#export'!A79="","",IF('[1]#export'!M79="","",'[1]#export'!M79))</f>
        <v>Arts in Schools Grant</v>
      </c>
      <c r="T71" s="15" t="str">
        <f>IF('[1]#export'!A79="","",IF(AND(VALUE('[1]#export'!K79)&gt;12,OR('[1]#export'!M79="Bursary",'[1]#export'!M79="Main Grant")),"Multiple year grants are approved in principle for the full term as outlined but are subject to satisfactory reporting and annual authority from the Charity's Trustee to release each tranche.",""))</f>
        <v/>
      </c>
      <c r="U71" s="15" t="str">
        <f>IF('[1]#export'!A79="","",IF('[1]#export'!Q79="","",'[1]#export'!Q79))</f>
        <v>Arts in Schools</v>
      </c>
      <c r="V71" s="15" t="str">
        <f>IF('[1]#export'!A79="","",IF('[1]#export'!O79="","",'[1]#export'!O79))</f>
        <v>Arts &amp; Science</v>
      </c>
      <c r="W71" s="15" t="str">
        <f>IF('[1]#export'!O79="","",'[1]#export'!$O$1)</f>
        <v>Programme Area</v>
      </c>
      <c r="X71" s="15" t="str">
        <f>IF('[1]#export'!A79="","",IF('[1]#export'!P79="","",'[1]#export'!P79))</f>
        <v>11-19 (Secondary YP)</v>
      </c>
      <c r="Y71" s="15" t="str">
        <f>IF('[1]#export'!P79="","",'[1]#export'!$P$1)</f>
        <v>Age Group</v>
      </c>
      <c r="Z71" s="16">
        <f>IF('[1]#export'!A79="","",'[1]#export'!I79)</f>
        <v>44588</v>
      </c>
      <c r="AA71" s="11" t="str">
        <f>IF('[1]#export'!A79="","",'[1]#fixed_data'!$B$8)</f>
        <v>http://jlc.london/</v>
      </c>
    </row>
    <row r="72" spans="1:27" x14ac:dyDescent="0.25">
      <c r="A72" s="11" t="str">
        <f>IF('[1]#export'!A80="","",CONCATENATE('[1]#fixed_data'!$B$2&amp;'[1]#export'!A80))</f>
        <v>360G-JLC-108793</v>
      </c>
      <c r="B72" s="11" t="str">
        <f>IF('[1]#export'!A80="","",CONCATENATE('[1]#export'!N80&amp;" grant to "&amp;'[1]#export'!B80))</f>
        <v>Replication grant to Elmgrove Primary School &amp; Nursery</v>
      </c>
      <c r="C72" s="11" t="str">
        <f>IF('[1]#export'!A80="","",'[1]#export'!D80)</f>
        <v>Brent Schools Partnership Training Pilot</v>
      </c>
      <c r="D72" s="11" t="str">
        <f>IF('[1]#export'!A80="","",'[1]#fixed_data'!$B$3)</f>
        <v>GBP</v>
      </c>
      <c r="E72" s="12">
        <f>IF('[1]#export'!A80="","",'[1]#export'!E80)</f>
        <v>4750</v>
      </c>
      <c r="F72" s="13" t="str">
        <f>IF('[1]#export'!A80="","",TEXT('[1]#export'!F80,"yyyy-mm-dd"))</f>
        <v>2021-07-23</v>
      </c>
      <c r="G72" s="13" t="str">
        <f>IF('[1]#export'!A80="","",IF('[1]#export'!J80="","",TEXT('[1]#export'!J80,"yyyy-mm-dd")))</f>
        <v>2021-10-25</v>
      </c>
      <c r="H72" s="11" t="str">
        <f>IF('[1]#export'!A80="","",'[1]#export'!K80)</f>
        <v>8</v>
      </c>
      <c r="I72" s="18" t="s">
        <v>47</v>
      </c>
      <c r="J72" s="11" t="str">
        <f>IF('[1]#export'!A80="","",'[1]#export'!B80)</f>
        <v>Elmgrove Primary School &amp; Nursery</v>
      </c>
      <c r="K72" s="14" t="str">
        <f>IF('[1]#export'!A80="","",IF(ISBLANK('[1]#export'!C80),"",IF(LEFT('[1]#export'!C80,3)="GB-","",'[1]#export'!C80)))</f>
        <v/>
      </c>
      <c r="L72" s="14"/>
      <c r="M72" s="11" t="str">
        <f>IF('[1]#export'!A80="","",IF('[1]#export'!H80="","",'[1]#export'!H80))</f>
        <v>HA3 8LU</v>
      </c>
      <c r="N72" s="11" t="str">
        <f>IF('[1]#export'!A80="","",IF('[1]#export'!L80="","",IF(LEFT('[1]#export'!L80,4)="http",'[1]#export'!L80,"http://"&amp;TRIM('[1]#export'!L80))))</f>
        <v>http://www.elmgrove.harrow.sch.uk</v>
      </c>
      <c r="O72" s="11" t="str">
        <f>IF('[1]#export'!A80="","",IF('[1]#export'!G80="","",IF(LEFT('[1]#export'!G80,13)="Discretionary","Multiple Boroughs",SUBSTITUTE('[1]#export'!G80,CHAR(10),", "))))</f>
        <v>Brent</v>
      </c>
      <c r="P72" s="11" t="str">
        <f>IF('[1]#export'!A80="","",'[1]#fixed_data'!$B$5)</f>
        <v>GB-CHC-237725</v>
      </c>
      <c r="Q72" s="11" t="str">
        <f>IF('[1]#export'!A80="","",'[1]#fixed_data'!$B$6)</f>
        <v>John Lyon's Charity</v>
      </c>
      <c r="R72" s="11" t="str">
        <f>IF('[1]#export'!A80="","",IF('[1]#export'!N80="","",'[1]#export'!N80))</f>
        <v>Replication</v>
      </c>
      <c r="S72" s="15" t="str">
        <f>IF('[1]#export'!A80="","",IF('[1]#export'!M80="","",'[1]#export'!M80))</f>
        <v>Small Grant</v>
      </c>
      <c r="T72" s="15" t="str">
        <f>IF('[1]#export'!A80="","",IF(AND(VALUE('[1]#export'!K80)&gt;12,OR('[1]#export'!M80="Bursary",'[1]#export'!M80="Main Grant")),"Multiple year grants are approved in principle for the full term as outlined but are subject to satisfactory reporting and annual authority from the Charity's Trustee to release each tranche.",""))</f>
        <v/>
      </c>
      <c r="U72" s="15" t="str">
        <f>IF('[1]#export'!A80="","",IF('[1]#export'!Q80="","",'[1]#export'!Q80))</f>
        <v>Direct Project Costs</v>
      </c>
      <c r="V72" s="15" t="str">
        <f>IF('[1]#export'!A80="","",IF('[1]#export'!O80="","",'[1]#export'!O80))</f>
        <v>Emotional Wellbeing</v>
      </c>
      <c r="W72" s="15" t="str">
        <f>IF('[1]#export'!O80="","",'[1]#export'!$O$1)</f>
        <v>Programme Area</v>
      </c>
      <c r="X72" s="15" t="str">
        <f>IF('[1]#export'!A80="","",IF('[1]#export'!P80="","",'[1]#export'!P80))</f>
        <v>Organisation</v>
      </c>
      <c r="Y72" s="15" t="str">
        <f>IF('[1]#export'!P80="","",'[1]#export'!$P$1)</f>
        <v>Age Group</v>
      </c>
      <c r="Z72" s="16">
        <f>IF('[1]#export'!A80="","",'[1]#export'!I80)</f>
        <v>44449</v>
      </c>
      <c r="AA72" s="11" t="str">
        <f>IF('[1]#export'!A80="","",'[1]#fixed_data'!$B$8)</f>
        <v>http://jlc.london/</v>
      </c>
    </row>
    <row r="73" spans="1:27" x14ac:dyDescent="0.25">
      <c r="A73" s="11" t="str">
        <f>IF('[1]#export'!A81="","",CONCATENATE('[1]#fixed_data'!$B$2&amp;'[1]#export'!A81))</f>
        <v>360G-JLC-108589</v>
      </c>
      <c r="B73" s="11" t="str">
        <f>IF('[1]#export'!A81="","",CONCATENATE('[1]#export'!N81&amp;" grant to "&amp;'[1]#export'!B81))</f>
        <v>Small grant to Harrow Association of Disabled People</v>
      </c>
      <c r="C73" s="11" t="str">
        <f>IF('[1]#export'!A81="","",'[1]#export'!D81)</f>
        <v>Buzz Base</v>
      </c>
      <c r="D73" s="11" t="str">
        <f>IF('[1]#export'!A81="","",'[1]#fixed_data'!$B$3)</f>
        <v>GBP</v>
      </c>
      <c r="E73" s="12">
        <f>IF('[1]#export'!A81="","",'[1]#export'!E81)</f>
        <v>5000</v>
      </c>
      <c r="F73" s="13" t="str">
        <f>IF('[1]#export'!A81="","",TEXT('[1]#export'!F81,"yyyy-mm-dd"))</f>
        <v>2021-07-23</v>
      </c>
      <c r="G73" s="13" t="str">
        <f>IF('[1]#export'!A81="","",IF('[1]#export'!J81="","",TEXT('[1]#export'!J81,"yyyy-mm-dd")))</f>
        <v>2021-09-01</v>
      </c>
      <c r="H73" s="11" t="str">
        <f>IF('[1]#export'!A81="","",'[1]#export'!K81)</f>
        <v>12</v>
      </c>
      <c r="I73" s="11" t="str">
        <f>IF('[1]#export'!A81="","",IF(LEFT('[1]#export'!C81,3)="GB-",'[1]#export'!C81,IF(AND(K73="",L73=""),'[1]#fixed_data'!$B$4&amp;SUBSTITUTE(J73," ","-"),IF(K73="","GB-COH-"&amp;L73,IF(LEFT(K73,2)="SC","GB-SC-"&amp;K73,IF(AND(LEFT(K73,1)="1",LEN(K73)=6),"GB-NIC-"&amp;K73,"GB-CHC-"&amp;K73))))))</f>
        <v>GB-CHC-1080505</v>
      </c>
      <c r="J73" s="11" t="str">
        <f>IF('[1]#export'!A81="","",'[1]#export'!B81)</f>
        <v>Harrow Association of Disabled People</v>
      </c>
      <c r="K73" s="14" t="str">
        <f>IF('[1]#export'!A81="","",IF(ISBLANK('[1]#export'!C81),"",IF(LEFT('[1]#export'!C81,3)="GB-","",'[1]#export'!C81)))</f>
        <v>1080505</v>
      </c>
      <c r="L73" s="14"/>
      <c r="M73" s="11" t="str">
        <f>IF('[1]#export'!A81="","",IF('[1]#export'!H81="","",'[1]#export'!H81))</f>
        <v>HA3 7AE</v>
      </c>
      <c r="N73" s="11" t="str">
        <f>IF('[1]#export'!A81="","",IF('[1]#export'!L81="","",IF(LEFT('[1]#export'!L81,4)="http",'[1]#export'!L81,"http://"&amp;TRIM('[1]#export'!L81))))</f>
        <v>http://www.had.org.uk</v>
      </c>
      <c r="O73" s="11" t="str">
        <f>IF('[1]#export'!A81="","",IF('[1]#export'!G81="","",IF(LEFT('[1]#export'!G81,13)="Discretionary","Multiple Boroughs",SUBSTITUTE('[1]#export'!G81,CHAR(10),", "))))</f>
        <v>Harrow, Barnet, Brent</v>
      </c>
      <c r="P73" s="11" t="str">
        <f>IF('[1]#export'!A81="","",'[1]#fixed_data'!$B$5)</f>
        <v>GB-CHC-237725</v>
      </c>
      <c r="Q73" s="11" t="str">
        <f>IF('[1]#export'!A81="","",'[1]#fixed_data'!$B$6)</f>
        <v>John Lyon's Charity</v>
      </c>
      <c r="R73" s="11" t="str">
        <f>IF('[1]#export'!A81="","",IF('[1]#export'!N81="","",'[1]#export'!N81))</f>
        <v>Small</v>
      </c>
      <c r="S73" s="15" t="str">
        <f>IF('[1]#export'!A81="","",IF('[1]#export'!M81="","",'[1]#export'!M81))</f>
        <v>Small Grant</v>
      </c>
      <c r="T73" s="15" t="str">
        <f>IF('[1]#export'!A81="","",IF(AND(VALUE('[1]#export'!K81)&gt;12,OR('[1]#export'!M81="Bursary",'[1]#export'!M81="Main Grant")),"Multiple year grants are approved in principle for the full term as outlined but are subject to satisfactory reporting and annual authority from the Charity's Trustee to release each tranche.",""))</f>
        <v/>
      </c>
      <c r="U73" s="15" t="str">
        <f>IF('[1]#export'!A81="","",IF('[1]#export'!Q81="","",'[1]#export'!Q81))</f>
        <v>Direct Project Costs</v>
      </c>
      <c r="V73" s="15" t="str">
        <f>IF('[1]#export'!A81="","",IF('[1]#export'!O81="","",'[1]#export'!O81))</f>
        <v>Special Needs &amp; Disabilities</v>
      </c>
      <c r="W73" s="15" t="str">
        <f>IF('[1]#export'!O81="","",'[1]#export'!$O$1)</f>
        <v>Programme Area</v>
      </c>
      <c r="X73" s="15" t="str">
        <f>IF('[1]#export'!A81="","",IF('[1]#export'!P81="","",'[1]#export'!P81))</f>
        <v>19-25 (Young Adults Post School)</v>
      </c>
      <c r="Y73" s="15" t="str">
        <f>IF('[1]#export'!P81="","",'[1]#export'!$P$1)</f>
        <v>Age Group</v>
      </c>
      <c r="Z73" s="16">
        <f>IF('[1]#export'!A81="","",'[1]#export'!I81)</f>
        <v>44466</v>
      </c>
      <c r="AA73" s="11" t="str">
        <f>IF('[1]#export'!A81="","",'[1]#fixed_data'!$B$8)</f>
        <v>http://jlc.london/</v>
      </c>
    </row>
    <row r="74" spans="1:27" x14ac:dyDescent="0.25">
      <c r="A74" s="11" t="str">
        <f>IF('[1]#export'!A82="","",CONCATENATE('[1]#fixed_data'!$B$2&amp;'[1]#export'!A82))</f>
        <v>360G-JLC-108439</v>
      </c>
      <c r="B74" s="11" t="str">
        <f>IF('[1]#export'!A82="","",CONCATENATE('[1]#export'!N82&amp;" grant to "&amp;'[1]#export'!B82))</f>
        <v>Small grant to Higher Potential</v>
      </c>
      <c r="C74" s="11" t="str">
        <f>IF('[1]#export'!A82="","",'[1]#export'!D82)</f>
        <v>Contributions to running costs</v>
      </c>
      <c r="D74" s="11" t="str">
        <f>IF('[1]#export'!A82="","",'[1]#fixed_data'!$B$3)</f>
        <v>GBP</v>
      </c>
      <c r="E74" s="12">
        <f>IF('[1]#export'!A82="","",'[1]#export'!E82)</f>
        <v>5000</v>
      </c>
      <c r="F74" s="13" t="str">
        <f>IF('[1]#export'!A82="","",TEXT('[1]#export'!F82,"yyyy-mm-dd"))</f>
        <v>2021-07-23</v>
      </c>
      <c r="G74" s="13" t="str">
        <f>IF('[1]#export'!A82="","",IF('[1]#export'!J82="","",TEXT('[1]#export'!J82,"yyyy-mm-dd")))</f>
        <v>2021-08-01</v>
      </c>
      <c r="H74" s="11" t="str">
        <f>IF('[1]#export'!A82="","",'[1]#export'!K82)</f>
        <v>12</v>
      </c>
      <c r="I74" s="11" t="str">
        <f>IF('[1]#export'!A82="","",IF(LEFT('[1]#export'!C82,3)="GB-",'[1]#export'!C82,IF(AND(K74="",L74=""),'[1]#fixed_data'!$B$4&amp;SUBSTITUTE(J74," ","-"),IF(K74="","GB-COH-"&amp;L74,IF(LEFT(K74,2)="SC","GB-SC-"&amp;K74,IF(AND(LEFT(K74,1)="1",LEN(K74)=6),"GB-NIC-"&amp;K74,"GB-CHC-"&amp;K74))))))</f>
        <v>GB-CHC-1178146</v>
      </c>
      <c r="J74" s="11" t="str">
        <f>IF('[1]#export'!A82="","",'[1]#export'!B82)</f>
        <v>Higher Potential</v>
      </c>
      <c r="K74" s="14" t="str">
        <f>IF('[1]#export'!A82="","",IF(ISBLANK('[1]#export'!C82),"",IF(LEFT('[1]#export'!C82,3)="GB-","",'[1]#export'!C82)))</f>
        <v>1178146</v>
      </c>
      <c r="L74" s="14"/>
      <c r="M74" s="11" t="str">
        <f>IF('[1]#export'!A82="","",IF('[1]#export'!H82="","",'[1]#export'!H82))</f>
        <v>NW2 6RY</v>
      </c>
      <c r="N74" s="11" t="str">
        <f>IF('[1]#export'!A82="","",IF('[1]#export'!L82="","",IF(LEFT('[1]#export'!L82,4)="http",'[1]#export'!L82,"http://"&amp;TRIM('[1]#export'!L82))))</f>
        <v>http://www.higherpotential.org.uk</v>
      </c>
      <c r="O74" s="11" t="str">
        <f>IF('[1]#export'!A82="","",IF('[1]#export'!G82="","",IF(LEFT('[1]#export'!G82,13)="Discretionary","Multiple Boroughs",SUBSTITUTE('[1]#export'!G82,CHAR(10),", "))))</f>
        <v>Brent</v>
      </c>
      <c r="P74" s="11" t="str">
        <f>IF('[1]#export'!A82="","",'[1]#fixed_data'!$B$5)</f>
        <v>GB-CHC-237725</v>
      </c>
      <c r="Q74" s="11" t="str">
        <f>IF('[1]#export'!A82="","",'[1]#fixed_data'!$B$6)</f>
        <v>John Lyon's Charity</v>
      </c>
      <c r="R74" s="11" t="str">
        <f>IF('[1]#export'!A82="","",IF('[1]#export'!N82="","",'[1]#export'!N82))</f>
        <v>Small</v>
      </c>
      <c r="S74" s="15" t="str">
        <f>IF('[1]#export'!A82="","",IF('[1]#export'!M82="","",'[1]#export'!M82))</f>
        <v>Small Grant</v>
      </c>
      <c r="T74" s="15" t="str">
        <f>IF('[1]#export'!A82="","",IF(AND(VALUE('[1]#export'!K82)&gt;12,OR('[1]#export'!M82="Bursary",'[1]#export'!M82="Main Grant")),"Multiple year grants are approved in principle for the full term as outlined but are subject to satisfactory reporting and annual authority from the Charity's Trustee to release each tranche.",""))</f>
        <v/>
      </c>
      <c r="U74" s="15" t="str">
        <f>IF('[1]#export'!A82="","",IF('[1]#export'!Q82="","",'[1]#export'!Q82))</f>
        <v>Direct Project Costs</v>
      </c>
      <c r="V74" s="15" t="str">
        <f>IF('[1]#export'!A82="","",IF('[1]#export'!O82="","",'[1]#export'!O82))</f>
        <v>Youth Issues</v>
      </c>
      <c r="W74" s="15" t="str">
        <f>IF('[1]#export'!O82="","",'[1]#export'!$O$1)</f>
        <v>Programme Area</v>
      </c>
      <c r="X74" s="15" t="str">
        <f>IF('[1]#export'!A82="","",IF('[1]#export'!P82="","",'[1]#export'!P82))</f>
        <v>16-25 (GCSE+)</v>
      </c>
      <c r="Y74" s="15" t="str">
        <f>IF('[1]#export'!P82="","",'[1]#export'!$P$1)</f>
        <v>Age Group</v>
      </c>
      <c r="Z74" s="16">
        <f>IF('[1]#export'!A82="","",'[1]#export'!I82)</f>
        <v>44712</v>
      </c>
      <c r="AA74" s="11" t="str">
        <f>IF('[1]#export'!A82="","",'[1]#fixed_data'!$B$8)</f>
        <v>http://jlc.london/</v>
      </c>
    </row>
    <row r="75" spans="1:27" x14ac:dyDescent="0.25">
      <c r="A75" s="11" t="str">
        <f>IF('[1]#export'!A83="","",CONCATENATE('[1]#fixed_data'!$B$2&amp;'[1]#export'!A83))</f>
        <v>360G-JLC-108528</v>
      </c>
      <c r="B75" s="11" t="str">
        <f>IF('[1]#export'!A83="","",CONCATENATE('[1]#export'!N83&amp;" grant to "&amp;'[1]#export'!B83))</f>
        <v>Small grant to mandc foundation</v>
      </c>
      <c r="C75" s="11" t="str">
        <f>IF('[1]#export'!A83="","",'[1]#export'!D83)</f>
        <v>Extension of Taekwondo Club</v>
      </c>
      <c r="D75" s="11" t="str">
        <f>IF('[1]#export'!A83="","",'[1]#fixed_data'!$B$3)</f>
        <v>GBP</v>
      </c>
      <c r="E75" s="12">
        <f>IF('[1]#export'!A83="","",'[1]#export'!E83)</f>
        <v>5000</v>
      </c>
      <c r="F75" s="13" t="str">
        <f>IF('[1]#export'!A83="","",TEXT('[1]#export'!F83,"yyyy-mm-dd"))</f>
        <v>2021-07-23</v>
      </c>
      <c r="G75" s="13" t="str">
        <f>IF('[1]#export'!A83="","",IF('[1]#export'!J83="","",TEXT('[1]#export'!J83,"yyyy-mm-dd")))</f>
        <v>2021-07-30</v>
      </c>
      <c r="H75" s="11" t="str">
        <f>IF('[1]#export'!A83="","",'[1]#export'!K83)</f>
        <v>12</v>
      </c>
      <c r="I75" s="11" t="str">
        <f>IF('[1]#export'!A83="","",IF(LEFT('[1]#export'!C83,3)="GB-",'[1]#export'!C83,IF(AND(K75="",L75=""),'[1]#fixed_data'!$B$4&amp;SUBSTITUTE(J75," ","-"),IF(K75="","GB-COH-"&amp;L75,IF(LEFT(K75,2)="SC","GB-SC-"&amp;K75,IF(AND(LEFT(K75,1)="1",LEN(K75)=6),"GB-NIC-"&amp;K75,"GB-CHC-"&amp;K75))))))</f>
        <v>GB-CHC-1190164</v>
      </c>
      <c r="J75" s="11" t="str">
        <f>IF('[1]#export'!A83="","",'[1]#export'!B83)</f>
        <v>mandc foundation</v>
      </c>
      <c r="K75" s="14" t="str">
        <f>IF('[1]#export'!A83="","",IF(ISBLANK('[1]#export'!C83),"",IF(LEFT('[1]#export'!C83,3)="GB-","",'[1]#export'!C83)))</f>
        <v>1190164</v>
      </c>
      <c r="L75" s="14"/>
      <c r="M75" s="11" t="str">
        <f>IF('[1]#export'!A83="","",IF('[1]#export'!H83="","",'[1]#export'!H83))</f>
        <v>W12 8LJ</v>
      </c>
      <c r="N75" s="11" t="str">
        <f>IF('[1]#export'!A83="","",IF('[1]#export'!L83="","",IF(LEFT('[1]#export'!L83,4)="http",'[1]#export'!L83,"http://"&amp;TRIM('[1]#export'!L83))))</f>
        <v>http://mandcfoundation.com/</v>
      </c>
      <c r="O75" s="11" t="str">
        <f>IF('[1]#export'!A83="","",IF('[1]#export'!G83="","",IF(LEFT('[1]#export'!G83,13)="Discretionary","Multiple Boroughs",SUBSTITUTE('[1]#export'!G83,CHAR(10),", "))))</f>
        <v>Ealing, H&amp;F</v>
      </c>
      <c r="P75" s="11" t="str">
        <f>IF('[1]#export'!A83="","",'[1]#fixed_data'!$B$5)</f>
        <v>GB-CHC-237725</v>
      </c>
      <c r="Q75" s="11" t="str">
        <f>IF('[1]#export'!A83="","",'[1]#fixed_data'!$B$6)</f>
        <v>John Lyon's Charity</v>
      </c>
      <c r="R75" s="11" t="str">
        <f>IF('[1]#export'!A83="","",IF('[1]#export'!N83="","",'[1]#export'!N83))</f>
        <v>Small</v>
      </c>
      <c r="S75" s="15" t="str">
        <f>IF('[1]#export'!A83="","",IF('[1]#export'!M83="","",'[1]#export'!M83))</f>
        <v>Small Grant</v>
      </c>
      <c r="T75" s="15" t="str">
        <f>IF('[1]#export'!A83="","",IF(AND(VALUE('[1]#export'!K83)&gt;12,OR('[1]#export'!M83="Bursary",'[1]#export'!M83="Main Grant")),"Multiple year grants are approved in principle for the full term as outlined but are subject to satisfactory reporting and annual authority from the Charity's Trustee to release each tranche.",""))</f>
        <v/>
      </c>
      <c r="U75" s="15" t="str">
        <f>IF('[1]#export'!A83="","",IF('[1]#export'!Q83="","",'[1]#export'!Q83))</f>
        <v>Direct Project Costs</v>
      </c>
      <c r="V75" s="15" t="str">
        <f>IF('[1]#export'!A83="","",IF('[1]#export'!O83="","",'[1]#export'!O83))</f>
        <v>Sport</v>
      </c>
      <c r="W75" s="15" t="str">
        <f>IF('[1]#export'!O83="","",'[1]#export'!$O$1)</f>
        <v>Programme Area</v>
      </c>
      <c r="X75" s="15" t="str">
        <f>IF('[1]#export'!A83="","",IF('[1]#export'!P83="","",'[1]#export'!P83))</f>
        <v>11-19 (Secondary YP)</v>
      </c>
      <c r="Y75" s="15" t="str">
        <f>IF('[1]#export'!P83="","",'[1]#export'!$P$1)</f>
        <v>Age Group</v>
      </c>
      <c r="Z75" s="16">
        <f>IF('[1]#export'!A83="","",'[1]#export'!I83)</f>
        <v>44725</v>
      </c>
      <c r="AA75" s="11" t="str">
        <f>IF('[1]#export'!A83="","",'[1]#fixed_data'!$B$8)</f>
        <v>http://jlc.london/</v>
      </c>
    </row>
    <row r="76" spans="1:27" x14ac:dyDescent="0.25">
      <c r="A76" s="11" t="str">
        <f>IF('[1]#export'!A84="","",CONCATENATE('[1]#fixed_data'!$B$2&amp;'[1]#export'!A84))</f>
        <v>360G-JLC-108778</v>
      </c>
      <c r="B76" s="11" t="str">
        <f>IF('[1]#export'!A84="","",CONCATENATE('[1]#export'!N84&amp;" grant to "&amp;'[1]#export'!B84))</f>
        <v>Small grant to The Primary Shakespeare Company</v>
      </c>
      <c r="C76" s="11" t="str">
        <f>IF('[1]#export'!A84="","",'[1]#export'!D84)</f>
        <v>Annie Williams Prize 2021</v>
      </c>
      <c r="D76" s="11" t="str">
        <f>IF('[1]#export'!A84="","",'[1]#fixed_data'!$B$3)</f>
        <v>GBP</v>
      </c>
      <c r="E76" s="12">
        <f>IF('[1]#export'!A84="","",'[1]#export'!E84)</f>
        <v>2880</v>
      </c>
      <c r="F76" s="13" t="str">
        <f>IF('[1]#export'!A84="","",TEXT('[1]#export'!F84,"yyyy-mm-dd"))</f>
        <v>2021-07-23</v>
      </c>
      <c r="G76" s="13" t="str">
        <f>IF('[1]#export'!A84="","",IF('[1]#export'!J84="","",TEXT('[1]#export'!J84,"yyyy-mm-dd")))</f>
        <v>2021-05-04</v>
      </c>
      <c r="H76" s="11" t="str">
        <f>IF('[1]#export'!A84="","",'[1]#export'!K84)</f>
        <v>12</v>
      </c>
      <c r="I76" s="11" t="str">
        <f>IF('[1]#export'!A84="","",IF(LEFT('[1]#export'!C84,3)="GB-",'[1]#export'!C84,IF(AND(K76="",L76=""),'[1]#fixed_data'!$B$4&amp;SUBSTITUTE(J76," ","-"),IF(K76="","GB-COH-"&amp;L76,IF(LEFT(K76,2)="SC","GB-SC-"&amp;K76,IF(AND(LEFT(K76,1)="1",LEN(K76)=6),"GB-NIC-"&amp;K76,"GB-CHC-"&amp;K76))))))</f>
        <v>GB-CHC-1157282</v>
      </c>
      <c r="J76" s="11" t="str">
        <f>IF('[1]#export'!A84="","",'[1]#export'!B84)</f>
        <v>The Primary Shakespeare Company</v>
      </c>
      <c r="K76" s="14" t="str">
        <f>IF('[1]#export'!A84="","",IF(ISBLANK('[1]#export'!C84),"",IF(LEFT('[1]#export'!C84,3)="GB-","",'[1]#export'!C84)))</f>
        <v>1157282</v>
      </c>
      <c r="L76" s="14"/>
      <c r="M76" s="11" t="str">
        <f>IF('[1]#export'!A84="","",IF('[1]#export'!H84="","",'[1]#export'!H84))</f>
        <v>SE5 7HN</v>
      </c>
      <c r="N76" s="11" t="str">
        <f>IF('[1]#export'!A84="","",IF('[1]#export'!L84="","",IF(LEFT('[1]#export'!L84,4)="http",'[1]#export'!L84,"http://"&amp;TRIM('[1]#export'!L84))))</f>
        <v>http://www.primaryshakespearecompany.org</v>
      </c>
      <c r="O76" s="11" t="str">
        <f>IF('[1]#export'!A84="","",IF('[1]#export'!G84="","",IF(LEFT('[1]#export'!G84,13)="Discretionary","Multiple Boroughs",SUBSTITUTE('[1]#export'!G84,CHAR(10),", "))))</f>
        <v>Harrow, Barnet, Westminster, Brent, Ealing, Camden, H&amp;F</v>
      </c>
      <c r="P76" s="11" t="str">
        <f>IF('[1]#export'!A84="","",'[1]#fixed_data'!$B$5)</f>
        <v>GB-CHC-237725</v>
      </c>
      <c r="Q76" s="11" t="str">
        <f>IF('[1]#export'!A84="","",'[1]#fixed_data'!$B$6)</f>
        <v>John Lyon's Charity</v>
      </c>
      <c r="R76" s="11" t="str">
        <f>IF('[1]#export'!A84="","",IF('[1]#export'!N84="","",'[1]#export'!N84))</f>
        <v>Small</v>
      </c>
      <c r="S76" s="15" t="str">
        <f>IF('[1]#export'!A84="","",IF('[1]#export'!M84="","",'[1]#export'!M84))</f>
        <v>Small Grant</v>
      </c>
      <c r="T76" s="15" t="str">
        <f>IF('[1]#export'!A84="","",IF(AND(VALUE('[1]#export'!K84)&gt;12,OR('[1]#export'!M84="Bursary",'[1]#export'!M84="Main Grant")),"Multiple year grants are approved in principle for the full term as outlined but are subject to satisfactory reporting and annual authority from the Charity's Trustee to release each tranche.",""))</f>
        <v/>
      </c>
      <c r="U76" s="15" t="str">
        <f>IF('[1]#export'!A84="","",IF('[1]#export'!Q84="","",'[1]#export'!Q84))</f>
        <v>Direct Project Costs</v>
      </c>
      <c r="V76" s="15" t="str">
        <f>IF('[1]#export'!A84="","",IF('[1]#export'!O84="","",'[1]#export'!O84))</f>
        <v>Arts &amp; Science</v>
      </c>
      <c r="W76" s="15" t="str">
        <f>IF('[1]#export'!O84="","",'[1]#export'!$O$1)</f>
        <v>Programme Area</v>
      </c>
      <c r="X76" s="15" t="str">
        <f>IF('[1]#export'!A84="","",IF('[1]#export'!P84="","",'[1]#export'!P84))</f>
        <v>5-11 (Primary Children)</v>
      </c>
      <c r="Y76" s="15" t="str">
        <f>IF('[1]#export'!P84="","",'[1]#export'!$P$1)</f>
        <v>Age Group</v>
      </c>
      <c r="Z76" s="16">
        <f>IF('[1]#export'!A84="","",'[1]#export'!I84)</f>
        <v>44466</v>
      </c>
      <c r="AA76" s="11" t="str">
        <f>IF('[1]#export'!A84="","",'[1]#fixed_data'!$B$8)</f>
        <v>http://jlc.london/</v>
      </c>
    </row>
    <row r="77" spans="1:27" x14ac:dyDescent="0.25">
      <c r="A77" s="11" t="str">
        <f>IF('[1]#export'!A85="","",CONCATENATE('[1]#fixed_data'!$B$2&amp;'[1]#export'!A85))</f>
        <v>360G-JLC-108730</v>
      </c>
      <c r="B77" s="11" t="str">
        <f>IF('[1]#export'!A85="","",CONCATENATE('[1]#export'!N85&amp;" grant to "&amp;'[1]#export'!B85))</f>
        <v>Cultural Capital grant to Artists in Residence (AiR)</v>
      </c>
      <c r="C77" s="11" t="str">
        <f>IF('[1]#export'!A85="","",'[1]#export'!D85)</f>
        <v>AiR 2021-22 Residencies</v>
      </c>
      <c r="D77" s="11" t="str">
        <f>IF('[1]#export'!A85="","",'[1]#fixed_data'!$B$3)</f>
        <v>GBP</v>
      </c>
      <c r="E77" s="12">
        <f>IF('[1]#export'!A85="","",'[1]#export'!E85)</f>
        <v>22500</v>
      </c>
      <c r="F77" s="13" t="str">
        <f>IF('[1]#export'!A85="","",TEXT('[1]#export'!F85,"yyyy-mm-dd"))</f>
        <v>2021-07-14</v>
      </c>
      <c r="G77" s="13" t="str">
        <f>IF('[1]#export'!A85="","",IF('[1]#export'!J85="","",TEXT('[1]#export'!J85,"yyyy-mm-dd")))</f>
        <v>2021-09-20</v>
      </c>
      <c r="H77" s="11" t="str">
        <f>IF('[1]#export'!A85="","",'[1]#export'!K85)</f>
        <v>12</v>
      </c>
      <c r="I77" s="11" t="str">
        <f>IF('[1]#export'!A85="","",IF(LEFT('[1]#export'!C85,3)="GB-",'[1]#export'!C85,IF(AND(K77="",L77=""),'[1]#fixed_data'!$B$4&amp;SUBSTITUTE(J77," ","-"),IF(K77="","GB-COH-"&amp;L77,IF(LEFT(K77,2)="SC","GB-SC-"&amp;K77,IF(AND(LEFT(K77,1)="1",LEN(K77)=6),"GB-NIC-"&amp;K77,"GB-CHC-"&amp;K77))))))</f>
        <v>GB-CHC-1180114</v>
      </c>
      <c r="J77" s="11" t="str">
        <f>IF('[1]#export'!A85="","",'[1]#export'!B85)</f>
        <v>Artists in Residence (AiR)</v>
      </c>
      <c r="K77" s="14" t="str">
        <f>IF('[1]#export'!A85="","",IF(ISBLANK('[1]#export'!C85),"",IF(LEFT('[1]#export'!C85,3)="GB-","",'[1]#export'!C85)))</f>
        <v>1180114</v>
      </c>
      <c r="L77" s="14"/>
      <c r="M77" s="11" t="str">
        <f>IF('[1]#export'!A85="","",IF('[1]#export'!H85="","",'[1]#export'!H85))</f>
        <v>NW9 8LS</v>
      </c>
      <c r="N77" s="11" t="str">
        <f>IF('[1]#export'!A85="","",IF('[1]#export'!L85="","",IF(LEFT('[1]#export'!L85,4)="http",'[1]#export'!L85,"http://"&amp;TRIM('[1]#export'!L85))))</f>
        <v>http://www.artistsinresidence.org.uk</v>
      </c>
      <c r="O77" s="11" t="str">
        <f>IF('[1]#export'!A85="","",IF('[1]#export'!G85="","",IF(LEFT('[1]#export'!G85,13)="Discretionary","Multiple Boroughs",SUBSTITUTE('[1]#export'!G85,CHAR(10),", "))))</f>
        <v>Harrow, Brent, Ealing</v>
      </c>
      <c r="P77" s="11" t="str">
        <f>IF('[1]#export'!A85="","",'[1]#fixed_data'!$B$5)</f>
        <v>GB-CHC-237725</v>
      </c>
      <c r="Q77" s="11" t="str">
        <f>IF('[1]#export'!A85="","",'[1]#fixed_data'!$B$6)</f>
        <v>John Lyon's Charity</v>
      </c>
      <c r="R77" s="11" t="str">
        <f>IF('[1]#export'!A85="","",IF('[1]#export'!N85="","",'[1]#export'!N85))</f>
        <v>Cultural Capital</v>
      </c>
      <c r="S77" s="15" t="str">
        <f>IF('[1]#export'!A85="","",IF('[1]#export'!M85="","",'[1]#export'!M85))</f>
        <v>Main Grant</v>
      </c>
      <c r="T77" s="15" t="str">
        <f>IF('[1]#export'!A85="","",IF(AND(VALUE('[1]#export'!K85)&gt;12,OR('[1]#export'!M85="Bursary",'[1]#export'!M85="Main Grant")),"Multiple year grants are approved in principle for the full term as outlined but are subject to satisfactory reporting and annual authority from the Charity's Trustee to release each tranche.",""))</f>
        <v/>
      </c>
      <c r="U77" s="15" t="str">
        <f>IF('[1]#export'!A85="","",IF('[1]#export'!Q85="","",'[1]#export'!Q85))</f>
        <v>Direct Project Costs</v>
      </c>
      <c r="V77" s="15" t="str">
        <f>IF('[1]#export'!A85="","",IF('[1]#export'!O85="","",'[1]#export'!O85))</f>
        <v>Arts &amp; Science</v>
      </c>
      <c r="W77" s="15" t="str">
        <f>IF('[1]#export'!O85="","",'[1]#export'!$O$1)</f>
        <v>Programme Area</v>
      </c>
      <c r="X77" s="15" t="str">
        <f>IF('[1]#export'!A85="","",IF('[1]#export'!P85="","",'[1]#export'!P85))</f>
        <v>11-19 (Secondary YP)</v>
      </c>
      <c r="Y77" s="15" t="str">
        <f>IF('[1]#export'!P85="","",'[1]#export'!$P$1)</f>
        <v>Age Group</v>
      </c>
      <c r="Z77" s="16">
        <f>IF('[1]#export'!A85="","",'[1]#export'!I85)</f>
        <v>44449</v>
      </c>
      <c r="AA77" s="11" t="str">
        <f>IF('[1]#export'!A85="","",'[1]#fixed_data'!$B$8)</f>
        <v>http://jlc.london/</v>
      </c>
    </row>
    <row r="78" spans="1:27" x14ac:dyDescent="0.25">
      <c r="A78" s="11" t="str">
        <f>IF('[1]#export'!A86="","",CONCATENATE('[1]#fixed_data'!$B$2&amp;'[1]#export'!A86))</f>
        <v>360G-JLC-108759</v>
      </c>
      <c r="B78" s="11" t="str">
        <f>IF('[1]#export'!A86="","",CONCATENATE('[1]#export'!N86&amp;" grant to "&amp;'[1]#export'!B86))</f>
        <v>Cultural Capital grant to Aurora Orchestra</v>
      </c>
      <c r="C78" s="11" t="str">
        <f>IF('[1]#export'!A86="","",'[1]#export'!D86)</f>
        <v>Tchaikovsky and the Marvellous Kingdom in Camden and Westminster</v>
      </c>
      <c r="D78" s="11" t="str">
        <f>IF('[1]#export'!A86="","",'[1]#fixed_data'!$B$3)</f>
        <v>GBP</v>
      </c>
      <c r="E78" s="12">
        <f>IF('[1]#export'!A86="","",'[1]#export'!E86)</f>
        <v>23000</v>
      </c>
      <c r="F78" s="13" t="str">
        <f>IF('[1]#export'!A86="","",TEXT('[1]#export'!F86,"yyyy-mm-dd"))</f>
        <v>2021-07-14</v>
      </c>
      <c r="G78" s="13" t="str">
        <f>IF('[1]#export'!A86="","",IF('[1]#export'!J86="","",TEXT('[1]#export'!J86,"yyyy-mm-dd")))</f>
        <v>2021-09-06</v>
      </c>
      <c r="H78" s="11" t="str">
        <f>IF('[1]#export'!A86="","",'[1]#export'!K86)</f>
        <v>12</v>
      </c>
      <c r="I78" s="11" t="str">
        <f>IF('[1]#export'!A86="","",IF(LEFT('[1]#export'!C86,3)="GB-",'[1]#export'!C86,IF(AND(K78="",L78=""),'[1]#fixed_data'!$B$4&amp;SUBSTITUTE(J78," ","-"),IF(K78="","GB-COH-"&amp;L78,IF(LEFT(K78,2)="SC","GB-SC-"&amp;K78,IF(AND(LEFT(K78,1)="1",LEN(K78)=6),"GB-NIC-"&amp;K78,"GB-CHC-"&amp;K78))))))</f>
        <v>GB-CHC-1155738</v>
      </c>
      <c r="J78" s="11" t="str">
        <f>IF('[1]#export'!A86="","",'[1]#export'!B86)</f>
        <v>Aurora Orchestra</v>
      </c>
      <c r="K78" s="14" t="str">
        <f>IF('[1]#export'!A86="","",IF(ISBLANK('[1]#export'!C86),"",IF(LEFT('[1]#export'!C86,3)="GB-","",'[1]#export'!C86)))</f>
        <v>1155738</v>
      </c>
      <c r="L78" s="14"/>
      <c r="M78" s="11" t="str">
        <f>IF('[1]#export'!A86="","",IF('[1]#export'!H86="","",'[1]#export'!H86))</f>
        <v>N1 9AG</v>
      </c>
      <c r="N78" s="11" t="str">
        <f>IF('[1]#export'!A86="","",IF('[1]#export'!L86="","",IF(LEFT('[1]#export'!L86,4)="http",'[1]#export'!L86,"http://"&amp;TRIM('[1]#export'!L86))))</f>
        <v>http://www.auroraorchestra.com</v>
      </c>
      <c r="O78" s="11" t="str">
        <f>IF('[1]#export'!A86="","",IF('[1]#export'!G86="","",IF(LEFT('[1]#export'!G86,13)="Discretionary","Multiple Boroughs",SUBSTITUTE('[1]#export'!G86,CHAR(10),", "))))</f>
        <v>Westminster, Camden</v>
      </c>
      <c r="P78" s="11" t="str">
        <f>IF('[1]#export'!A86="","",'[1]#fixed_data'!$B$5)</f>
        <v>GB-CHC-237725</v>
      </c>
      <c r="Q78" s="11" t="str">
        <f>IF('[1]#export'!A86="","",'[1]#fixed_data'!$B$6)</f>
        <v>John Lyon's Charity</v>
      </c>
      <c r="R78" s="11" t="str">
        <f>IF('[1]#export'!A86="","",IF('[1]#export'!N86="","",'[1]#export'!N86))</f>
        <v>Cultural Capital</v>
      </c>
      <c r="S78" s="15" t="str">
        <f>IF('[1]#export'!A86="","",IF('[1]#export'!M86="","",'[1]#export'!M86))</f>
        <v>Main Grant</v>
      </c>
      <c r="T78" s="15" t="str">
        <f>IF('[1]#export'!A86="","",IF(AND(VALUE('[1]#export'!K86)&gt;12,OR('[1]#export'!M86="Bursary",'[1]#export'!M86="Main Grant")),"Multiple year grants are approved in principle for the full term as outlined but are subject to satisfactory reporting and annual authority from the Charity's Trustee to release each tranche.",""))</f>
        <v/>
      </c>
      <c r="U78" s="15" t="str">
        <f>IF('[1]#export'!A86="","",IF('[1]#export'!Q86="","",'[1]#export'!Q86))</f>
        <v>Direct Project Costs</v>
      </c>
      <c r="V78" s="15" t="str">
        <f>IF('[1]#export'!A86="","",IF('[1]#export'!O86="","",'[1]#export'!O86))</f>
        <v>Arts &amp; Science</v>
      </c>
      <c r="W78" s="15" t="str">
        <f>IF('[1]#export'!O86="","",'[1]#export'!$O$1)</f>
        <v>Programme Area</v>
      </c>
      <c r="X78" s="15" t="str">
        <f>IF('[1]#export'!A86="","",IF('[1]#export'!P86="","",'[1]#export'!P86))</f>
        <v>5-11 (Primary Children)</v>
      </c>
      <c r="Y78" s="15" t="str">
        <f>IF('[1]#export'!P86="","",'[1]#export'!$P$1)</f>
        <v>Age Group</v>
      </c>
      <c r="Z78" s="16">
        <f>IF('[1]#export'!A86="","",'[1]#export'!I86)</f>
        <v>44491</v>
      </c>
      <c r="AA78" s="11" t="str">
        <f>IF('[1]#export'!A86="","",'[1]#fixed_data'!$B$8)</f>
        <v>http://jlc.london/</v>
      </c>
    </row>
    <row r="79" spans="1:27" x14ac:dyDescent="0.25">
      <c r="A79" s="11" t="str">
        <f>IF('[1]#export'!A87="","",CONCATENATE('[1]#fixed_data'!$B$2&amp;'[1]#export'!A87))</f>
        <v>360G-JLC-108757</v>
      </c>
      <c r="B79" s="11" t="str">
        <f>IF('[1]#export'!A87="","",CONCATENATE('[1]#export'!N87&amp;" grant to "&amp;'[1]#export'!B87))</f>
        <v>Replication grant to Brent Centre for Young People</v>
      </c>
      <c r="C79" s="11" t="str">
        <f>IF('[1]#export'!A87="","",'[1]#export'!D87)</f>
        <v>Replicating Brent Centre’s Schools Mental Wellbeing Service into Ealing</v>
      </c>
      <c r="D79" s="11" t="str">
        <f>IF('[1]#export'!A87="","",'[1]#fixed_data'!$B$3)</f>
        <v>GBP</v>
      </c>
      <c r="E79" s="12">
        <f>IF('[1]#export'!A87="","",'[1]#export'!E87)</f>
        <v>150000</v>
      </c>
      <c r="F79" s="13" t="str">
        <f>IF('[1]#export'!A87="","",TEXT('[1]#export'!F87,"yyyy-mm-dd"))</f>
        <v>2021-07-14</v>
      </c>
      <c r="G79" s="13" t="str">
        <f>IF('[1]#export'!A87="","",IF('[1]#export'!J87="","",TEXT('[1]#export'!J87,"yyyy-mm-dd")))</f>
        <v>2021-09-01</v>
      </c>
      <c r="H79" s="11" t="str">
        <f>IF('[1]#export'!A87="","",'[1]#export'!K87)</f>
        <v>36</v>
      </c>
      <c r="I79" s="11" t="str">
        <f>IF('[1]#export'!A87="","",IF(LEFT('[1]#export'!C87,3)="GB-",'[1]#export'!C87,IF(AND(K79="",L79=""),'[1]#fixed_data'!$B$4&amp;SUBSTITUTE(J79," ","-"),IF(K79="","GB-COH-"&amp;L79,IF(LEFT(K79,2)="SC","GB-SC-"&amp;K79,IF(AND(LEFT(K79,1)="1",LEN(K79)=6),"GB-NIC-"&amp;K79,"GB-CHC-"&amp;K79))))))</f>
        <v>GB-CHC-1081903</v>
      </c>
      <c r="J79" s="11" t="str">
        <f>IF('[1]#export'!A87="","",'[1]#export'!B87)</f>
        <v>Brent Centre for Young People</v>
      </c>
      <c r="K79" s="14" t="str">
        <f>IF('[1]#export'!A87="","",IF(ISBLANK('[1]#export'!C87),"",IF(LEFT('[1]#export'!C87,3)="GB-","",'[1]#export'!C87)))</f>
        <v>1081903</v>
      </c>
      <c r="L79" s="14"/>
      <c r="M79" s="11" t="str">
        <f>IF('[1]#export'!A87="","",IF('[1]#export'!H87="","",'[1]#export'!H87))</f>
        <v>NW6 7TT</v>
      </c>
      <c r="N79" s="11" t="str">
        <f>IF('[1]#export'!A87="","",IF('[1]#export'!L87="","",IF(LEFT('[1]#export'!L87,4)="http",'[1]#export'!L87,"http://"&amp;TRIM('[1]#export'!L87))))</f>
        <v>http://www.brentcentre.org.uk</v>
      </c>
      <c r="O79" s="11" t="str">
        <f>IF('[1]#export'!A87="","",IF('[1]#export'!G87="","",IF(LEFT('[1]#export'!G87,13)="Discretionary","Multiple Boroughs",SUBSTITUTE('[1]#export'!G87,CHAR(10),", "))))</f>
        <v>Ealing</v>
      </c>
      <c r="P79" s="11" t="str">
        <f>IF('[1]#export'!A87="","",'[1]#fixed_data'!$B$5)</f>
        <v>GB-CHC-237725</v>
      </c>
      <c r="Q79" s="11" t="str">
        <f>IF('[1]#export'!A87="","",'[1]#fixed_data'!$B$6)</f>
        <v>John Lyon's Charity</v>
      </c>
      <c r="R79" s="11" t="str">
        <f>IF('[1]#export'!A87="","",IF('[1]#export'!N87="","",'[1]#export'!N87))</f>
        <v>Replication</v>
      </c>
      <c r="S79" s="15" t="str">
        <f>IF('[1]#export'!A87="","",IF('[1]#export'!M87="","",'[1]#export'!M87))</f>
        <v>Main Grant</v>
      </c>
      <c r="T79" s="15" t="str">
        <f>IF('[1]#export'!A87="","",IF(AND(VALUE('[1]#export'!K87)&gt;12,OR('[1]#export'!M87="Bursary",'[1]#export'!M87="Main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9" s="15" t="str">
        <f>IF('[1]#export'!A87="","",IF('[1]#export'!Q87="","",'[1]#export'!Q87))</f>
        <v>Direct Project Costs</v>
      </c>
      <c r="V79" s="15" t="str">
        <f>IF('[1]#export'!A87="","",IF('[1]#export'!O87="","",'[1]#export'!O87))</f>
        <v>Emotional Wellbeing</v>
      </c>
      <c r="W79" s="15" t="str">
        <f>IF('[1]#export'!O87="","",'[1]#export'!$O$1)</f>
        <v>Programme Area</v>
      </c>
      <c r="X79" s="15" t="str">
        <f>IF('[1]#export'!A87="","",IF('[1]#export'!P87="","",'[1]#export'!P87))</f>
        <v>11-19 (Secondary YP)</v>
      </c>
      <c r="Y79" s="15" t="str">
        <f>IF('[1]#export'!P87="","",'[1]#export'!$P$1)</f>
        <v>Age Group</v>
      </c>
      <c r="Z79" s="16">
        <f>IF('[1]#export'!A87="","",'[1]#export'!I87)</f>
        <v>44613</v>
      </c>
      <c r="AA79" s="11" t="str">
        <f>IF('[1]#export'!A87="","",'[1]#fixed_data'!$B$8)</f>
        <v>http://jlc.london/</v>
      </c>
    </row>
    <row r="80" spans="1:27" x14ac:dyDescent="0.25">
      <c r="A80" s="11" t="str">
        <f>IF('[1]#export'!A88="","",CONCATENATE('[1]#fixed_data'!$B$2&amp;'[1]#export'!A88))</f>
        <v>360G-JLC-108763</v>
      </c>
      <c r="B80" s="11" t="str">
        <f>IF('[1]#export'!A88="","",CONCATENATE('[1]#export'!N88&amp;" grant to "&amp;'[1]#export'!B88))</f>
        <v>Replication grant to Catholic Children's Society (Westminster)</v>
      </c>
      <c r="C80" s="11" t="str">
        <f>IF('[1]#export'!A88="","",'[1]#export'!D88)</f>
        <v>Therapy services to improve the life chances of vulnerable children</v>
      </c>
      <c r="D80" s="11" t="str">
        <f>IF('[1]#export'!A88="","",'[1]#fixed_data'!$B$3)</f>
        <v>GBP</v>
      </c>
      <c r="E80" s="12">
        <f>IF('[1]#export'!A88="","",'[1]#export'!E88)</f>
        <v>144500</v>
      </c>
      <c r="F80" s="13" t="str">
        <f>IF('[1]#export'!A88="","",TEXT('[1]#export'!F88,"yyyy-mm-dd"))</f>
        <v>2021-07-14</v>
      </c>
      <c r="G80" s="13" t="str">
        <f>IF('[1]#export'!A88="","",IF('[1]#export'!J88="","",TEXT('[1]#export'!J88,"yyyy-mm-dd")))</f>
        <v>2021-09-06</v>
      </c>
      <c r="H80" s="11" t="str">
        <f>IF('[1]#export'!A88="","",'[1]#export'!K88)</f>
        <v>36</v>
      </c>
      <c r="I80" s="11" t="str">
        <f>IF('[1]#export'!A88="","",IF(LEFT('[1]#export'!C88,3)="GB-",'[1]#export'!C88,IF(AND(K80="",L80=""),'[1]#fixed_data'!$B$4&amp;SUBSTITUTE(J80," ","-"),IF(K80="","GB-COH-"&amp;L80,IF(LEFT(K80,2)="SC","GB-SC-"&amp;K80,IF(AND(LEFT(K80,1)="1",LEN(K80)=6),"GB-NIC-"&amp;K80,"GB-CHC-"&amp;K80))))))</f>
        <v>GB-CHC-210920</v>
      </c>
      <c r="J80" s="11" t="str">
        <f>IF('[1]#export'!A88="","",'[1]#export'!B88)</f>
        <v>Catholic Children's Society (Westminster)</v>
      </c>
      <c r="K80" s="14" t="str">
        <f>IF('[1]#export'!A88="","",IF(ISBLANK('[1]#export'!C88),"",IF(LEFT('[1]#export'!C88,3)="GB-","",'[1]#export'!C88)))</f>
        <v>210920</v>
      </c>
      <c r="L80" s="14"/>
      <c r="M80" s="11" t="str">
        <f>IF('[1]#export'!A88="","",IF('[1]#export'!H88="","",'[1]#export'!H88))</f>
        <v>W10 6EJ</v>
      </c>
      <c r="N80" s="11" t="str">
        <f>IF('[1]#export'!A88="","",IF('[1]#export'!L88="","",IF(LEFT('[1]#export'!L88,4)="http",'[1]#export'!L88,"http://"&amp;TRIM('[1]#export'!L88))))</f>
        <v>http://www.cathchild.org.uk</v>
      </c>
      <c r="O80" s="11" t="str">
        <f>IF('[1]#export'!A88="","",IF('[1]#export'!G88="","",IF(LEFT('[1]#export'!G88,13)="Discretionary","Multiple Boroughs",SUBSTITUTE('[1]#export'!G88,CHAR(10),", "))))</f>
        <v>Westminster, Brent, H&amp;F</v>
      </c>
      <c r="P80" s="11" t="str">
        <f>IF('[1]#export'!A88="","",'[1]#fixed_data'!$B$5)</f>
        <v>GB-CHC-237725</v>
      </c>
      <c r="Q80" s="11" t="str">
        <f>IF('[1]#export'!A88="","",'[1]#fixed_data'!$B$6)</f>
        <v>John Lyon's Charity</v>
      </c>
      <c r="R80" s="11" t="str">
        <f>IF('[1]#export'!A88="","",IF('[1]#export'!N88="","",'[1]#export'!N88))</f>
        <v>Replication</v>
      </c>
      <c r="S80" s="15" t="str">
        <f>IF('[1]#export'!A88="","",IF('[1]#export'!M88="","",'[1]#export'!M88))</f>
        <v>Main Grant</v>
      </c>
      <c r="T80" s="15" t="str">
        <f>IF('[1]#export'!A88="","",IF(AND(VALUE('[1]#export'!K88)&gt;12,OR('[1]#export'!M88="Bursary",'[1]#export'!M88="Main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0" s="15" t="str">
        <f>IF('[1]#export'!A88="","",IF('[1]#export'!Q88="","",'[1]#export'!Q88))</f>
        <v>Direct Project Costs</v>
      </c>
      <c r="V80" s="15" t="str">
        <f>IF('[1]#export'!A88="","",IF('[1]#export'!O88="","",'[1]#export'!O88))</f>
        <v>Emotional Wellbeing</v>
      </c>
      <c r="W80" s="15" t="str">
        <f>IF('[1]#export'!O88="","",'[1]#export'!$O$1)</f>
        <v>Programme Area</v>
      </c>
      <c r="X80" s="15" t="str">
        <f>IF('[1]#export'!A88="","",IF('[1]#export'!P88="","",'[1]#export'!P88))</f>
        <v>5-11 (Primary Children)</v>
      </c>
      <c r="Y80" s="15" t="str">
        <f>IF('[1]#export'!P88="","",'[1]#export'!$P$1)</f>
        <v>Age Group</v>
      </c>
      <c r="Z80" s="16">
        <f>IF('[1]#export'!A88="","",'[1]#export'!I88)</f>
        <v>44449</v>
      </c>
      <c r="AA80" s="11" t="str">
        <f>IF('[1]#export'!A88="","",'[1]#fixed_data'!$B$8)</f>
        <v>http://jlc.london/</v>
      </c>
    </row>
    <row r="81" spans="1:27" x14ac:dyDescent="0.25">
      <c r="A81" s="11" t="str">
        <f>IF('[1]#export'!A89="","",CONCATENATE('[1]#fixed_data'!$B$2&amp;'[1]#export'!A89))</f>
        <v>360G-JLC-108758</v>
      </c>
      <c r="B81" s="11" t="str">
        <f>IF('[1]#export'!A89="","",CONCATENATE('[1]#export'!N89&amp;" grant to "&amp;'[1]#export'!B89))</f>
        <v>Cultural Capital grant to Community Focus</v>
      </c>
      <c r="C81" s="11" t="str">
        <f>IF('[1]#export'!A89="","",'[1]#export'!D89)</f>
        <v>Back in Action</v>
      </c>
      <c r="D81" s="11" t="str">
        <f>IF('[1]#export'!A89="","",'[1]#fixed_data'!$B$3)</f>
        <v>GBP</v>
      </c>
      <c r="E81" s="12">
        <f>IF('[1]#export'!A89="","",'[1]#export'!E89)</f>
        <v>27900</v>
      </c>
      <c r="F81" s="13" t="str">
        <f>IF('[1]#export'!A89="","",TEXT('[1]#export'!F89,"yyyy-mm-dd"))</f>
        <v>2021-07-14</v>
      </c>
      <c r="G81" s="13" t="str">
        <f>IF('[1]#export'!A89="","",IF('[1]#export'!J89="","",TEXT('[1]#export'!J89,"yyyy-mm-dd")))</f>
        <v>2021-09-01</v>
      </c>
      <c r="H81" s="11" t="str">
        <f>IF('[1]#export'!A89="","",'[1]#export'!K89)</f>
        <v>12</v>
      </c>
      <c r="I81" s="11" t="str">
        <f>IF('[1]#export'!A89="","",IF(LEFT('[1]#export'!C89,3)="GB-",'[1]#export'!C89,IF(AND(K81="",L81=""),'[1]#fixed_data'!$B$4&amp;SUBSTITUTE(J81," ","-"),IF(K81="","GB-COH-"&amp;L81,IF(LEFT(K81,2)="SC","GB-SC-"&amp;K81,IF(AND(LEFT(K81,1)="1",LEN(K81)=6),"GB-NIC-"&amp;K81,"GB-CHC-"&amp;K81))))))</f>
        <v>GB-CHC-1139259</v>
      </c>
      <c r="J81" s="11" t="str">
        <f>IF('[1]#export'!A89="","",'[1]#export'!B89)</f>
        <v>Community Focus</v>
      </c>
      <c r="K81" s="14" t="str">
        <f>IF('[1]#export'!A89="","",IF(ISBLANK('[1]#export'!C89),"",IF(LEFT('[1]#export'!C89,3)="GB-","",'[1]#export'!C89)))</f>
        <v>1139259</v>
      </c>
      <c r="L81" s="14"/>
      <c r="M81" s="11" t="str">
        <f>IF('[1]#export'!A89="","",IF('[1]#export'!H89="","",'[1]#export'!H89))</f>
        <v>N20 0NR</v>
      </c>
      <c r="N81" s="11" t="str">
        <f>IF('[1]#export'!A89="","",IF('[1]#export'!L89="","",IF(LEFT('[1]#export'!L89,4)="http",'[1]#export'!L89,"http://"&amp;TRIM('[1]#export'!L89))))</f>
        <v>http://communityfocus.co.uk/</v>
      </c>
      <c r="O81" s="11" t="str">
        <f>IF('[1]#export'!A89="","",IF('[1]#export'!G89="","",IF(LEFT('[1]#export'!G89,13)="Discretionary","Multiple Boroughs",SUBSTITUTE('[1]#export'!G89,CHAR(10),", "))))</f>
        <v>Barnet</v>
      </c>
      <c r="P81" s="11" t="str">
        <f>IF('[1]#export'!A89="","",'[1]#fixed_data'!$B$5)</f>
        <v>GB-CHC-237725</v>
      </c>
      <c r="Q81" s="11" t="str">
        <f>IF('[1]#export'!A89="","",'[1]#fixed_data'!$B$6)</f>
        <v>John Lyon's Charity</v>
      </c>
      <c r="R81" s="11" t="str">
        <f>IF('[1]#export'!A89="","",IF('[1]#export'!N89="","",'[1]#export'!N89))</f>
        <v>Cultural Capital</v>
      </c>
      <c r="S81" s="15" t="str">
        <f>IF('[1]#export'!A89="","",IF('[1]#export'!M89="","",'[1]#export'!M89))</f>
        <v>Main Grant</v>
      </c>
      <c r="T81" s="15" t="str">
        <f>IF('[1]#export'!A89="","",IF(AND(VALUE('[1]#export'!K89)&gt;12,OR('[1]#export'!M89="Bursary",'[1]#export'!M89="Main Grant")),"Multiple year grants are approved in principle for the full term as outlined but are subject to satisfactory reporting and annual authority from the Charity's Trustee to release each tranche.",""))</f>
        <v/>
      </c>
      <c r="U81" s="15" t="str">
        <f>IF('[1]#export'!A89="","",IF('[1]#export'!Q89="","",'[1]#export'!Q89))</f>
        <v>Direct Project Costs</v>
      </c>
      <c r="V81" s="15" t="str">
        <f>IF('[1]#export'!A89="","",IF('[1]#export'!O89="","",'[1]#export'!O89))</f>
        <v>Special Needs &amp; Disabilities</v>
      </c>
      <c r="W81" s="15" t="str">
        <f>IF('[1]#export'!O89="","",'[1]#export'!$O$1)</f>
        <v>Programme Area</v>
      </c>
      <c r="X81" s="15" t="str">
        <f>IF('[1]#export'!A89="","",IF('[1]#export'!P89="","",'[1]#export'!P89))</f>
        <v>0-25 Years Old</v>
      </c>
      <c r="Y81" s="15" t="str">
        <f>IF('[1]#export'!P89="","",'[1]#export'!$P$1)</f>
        <v>Age Group</v>
      </c>
      <c r="Z81" s="16">
        <f>IF('[1]#export'!A89="","",'[1]#export'!I89)</f>
        <v>44595</v>
      </c>
      <c r="AA81" s="11" t="str">
        <f>IF('[1]#export'!A89="","",'[1]#fixed_data'!$B$8)</f>
        <v>http://jlc.london/</v>
      </c>
    </row>
    <row r="82" spans="1:27" x14ac:dyDescent="0.25">
      <c r="A82" s="11" t="str">
        <f>IF('[1]#export'!A90="","",CONCATENATE('[1]#fixed_data'!$B$2&amp;'[1]#export'!A90))</f>
        <v>360G-JLC-108741</v>
      </c>
      <c r="B82" s="11" t="str">
        <f>IF('[1]#export'!A90="","",CONCATENATE('[1]#export'!N90&amp;" grant to "&amp;'[1]#export'!B90))</f>
        <v>Cultural Capital grant to Create (Arts) Limited</v>
      </c>
      <c r="C82" s="11" t="str">
        <f>IF('[1]#export'!A90="","",'[1]#export'!D90)</f>
        <v>Environment Matters</v>
      </c>
      <c r="D82" s="11" t="str">
        <f>IF('[1]#export'!A90="","",'[1]#fixed_data'!$B$3)</f>
        <v>GBP</v>
      </c>
      <c r="E82" s="12">
        <f>IF('[1]#export'!A90="","",'[1]#export'!E90)</f>
        <v>31100</v>
      </c>
      <c r="F82" s="13" t="str">
        <f>IF('[1]#export'!A90="","",TEXT('[1]#export'!F90,"yyyy-mm-dd"))</f>
        <v>2021-07-14</v>
      </c>
      <c r="G82" s="13" t="str">
        <f>IF('[1]#export'!A90="","",IF('[1]#export'!J90="","",TEXT('[1]#export'!J90,"yyyy-mm-dd")))</f>
        <v>2021-09-01</v>
      </c>
      <c r="H82" s="11" t="str">
        <f>IF('[1]#export'!A90="","",'[1]#export'!K90)</f>
        <v>12</v>
      </c>
      <c r="I82" s="11" t="str">
        <f>IF('[1]#export'!A90="","",IF(LEFT('[1]#export'!C90,3)="GB-",'[1]#export'!C90,IF(AND(K82="",L82=""),'[1]#fixed_data'!$B$4&amp;SUBSTITUTE(J82," ","-"),IF(K82="","GB-COH-"&amp;L82,IF(LEFT(K82,2)="SC","GB-SC-"&amp;K82,IF(AND(LEFT(K82,1)="1",LEN(K82)=6),"GB-NIC-"&amp;K82,"GB-CHC-"&amp;K82))))))</f>
        <v>GB-CHC-1099733</v>
      </c>
      <c r="J82" s="11" t="str">
        <f>IF('[1]#export'!A90="","",'[1]#export'!B90)</f>
        <v>Create (Arts) Limited</v>
      </c>
      <c r="K82" s="14" t="str">
        <f>IF('[1]#export'!A90="","",IF(ISBLANK('[1]#export'!C90),"",IF(LEFT('[1]#export'!C90,3)="GB-","",'[1]#export'!C90)))</f>
        <v>1099733</v>
      </c>
      <c r="L82" s="14"/>
      <c r="M82" s="11" t="str">
        <f>IF('[1]#export'!A90="","",IF('[1]#export'!H90="","",'[1]#export'!H90))</f>
        <v>EC2N 2HE</v>
      </c>
      <c r="N82" s="11" t="str">
        <f>IF('[1]#export'!A90="","",IF('[1]#export'!L90="","",IF(LEFT('[1]#export'!L90,4)="http",'[1]#export'!L90,"http://"&amp;TRIM('[1]#export'!L90))))</f>
        <v>https://createarts.org.uk/</v>
      </c>
      <c r="O82" s="11" t="str">
        <f>IF('[1]#export'!A90="","",IF('[1]#export'!G90="","",IF(LEFT('[1]#export'!G90,13)="Discretionary","Multiple Boroughs",SUBSTITUTE('[1]#export'!G90,CHAR(10),", "))))</f>
        <v>Brent</v>
      </c>
      <c r="P82" s="11" t="str">
        <f>IF('[1]#export'!A90="","",'[1]#fixed_data'!$B$5)</f>
        <v>GB-CHC-237725</v>
      </c>
      <c r="Q82" s="11" t="str">
        <f>IF('[1]#export'!A90="","",'[1]#fixed_data'!$B$6)</f>
        <v>John Lyon's Charity</v>
      </c>
      <c r="R82" s="11" t="str">
        <f>IF('[1]#export'!A90="","",IF('[1]#export'!N90="","",'[1]#export'!N90))</f>
        <v>Cultural Capital</v>
      </c>
      <c r="S82" s="15" t="str">
        <f>IF('[1]#export'!A90="","",IF('[1]#export'!M90="","",'[1]#export'!M90))</f>
        <v>Main Grant</v>
      </c>
      <c r="T82" s="15" t="str">
        <f>IF('[1]#export'!A90="","",IF(AND(VALUE('[1]#export'!K90)&gt;12,OR('[1]#export'!M90="Bursary",'[1]#export'!M90="Main Grant")),"Multiple year grants are approved in principle for the full term as outlined but are subject to satisfactory reporting and annual authority from the Charity's Trustee to release each tranche.",""))</f>
        <v/>
      </c>
      <c r="U82" s="15" t="str">
        <f>IF('[1]#export'!A90="","",IF('[1]#export'!Q90="","",'[1]#export'!Q90))</f>
        <v>Direct Project Costs</v>
      </c>
      <c r="V82" s="15" t="str">
        <f>IF('[1]#export'!A90="","",IF('[1]#export'!O90="","",'[1]#export'!O90))</f>
        <v>Special Needs &amp; Disabilities</v>
      </c>
      <c r="W82" s="15" t="str">
        <f>IF('[1]#export'!O90="","",'[1]#export'!$O$1)</f>
        <v>Programme Area</v>
      </c>
      <c r="X82" s="15" t="str">
        <f>IF('[1]#export'!A90="","",IF('[1]#export'!P90="","",'[1]#export'!P90))</f>
        <v>5-19 (School Age CYP)</v>
      </c>
      <c r="Y82" s="15" t="str">
        <f>IF('[1]#export'!P90="","",'[1]#export'!$P$1)</f>
        <v>Age Group</v>
      </c>
      <c r="Z82" s="16">
        <f>IF('[1]#export'!A90="","",'[1]#export'!I90)</f>
        <v>44466</v>
      </c>
      <c r="AA82" s="11" t="str">
        <f>IF('[1]#export'!A90="","",'[1]#fixed_data'!$B$8)</f>
        <v>http://jlc.london/</v>
      </c>
    </row>
    <row r="83" spans="1:27" x14ac:dyDescent="0.25">
      <c r="A83" s="11" t="str">
        <f>IF('[1]#export'!A91="","",CONCATENATE('[1]#fixed_data'!$B$2&amp;'[1]#export'!A91))</f>
        <v>360G-JLC-108756</v>
      </c>
      <c r="B83" s="11" t="str">
        <f>IF('[1]#export'!A91="","",CONCATENATE('[1]#export'!N91&amp;" grant to "&amp;'[1]#export'!B91))</f>
        <v>Cultural Capital grant to Creative Futures</v>
      </c>
      <c r="C83" s="11" t="str">
        <f>IF('[1]#export'!A91="","",'[1]#export'!D91)</f>
        <v>Our Story</v>
      </c>
      <c r="D83" s="11" t="str">
        <f>IF('[1]#export'!A91="","",'[1]#fixed_data'!$B$3)</f>
        <v>GBP</v>
      </c>
      <c r="E83" s="12">
        <f>IF('[1]#export'!A91="","",'[1]#export'!E91)</f>
        <v>32700</v>
      </c>
      <c r="F83" s="13" t="str">
        <f>IF('[1]#export'!A91="","",TEXT('[1]#export'!F91,"yyyy-mm-dd"))</f>
        <v>2021-07-14</v>
      </c>
      <c r="G83" s="13" t="str">
        <f>IF('[1]#export'!A91="","",IF('[1]#export'!J91="","",TEXT('[1]#export'!J91,"yyyy-mm-dd")))</f>
        <v>2021-09-01</v>
      </c>
      <c r="H83" s="11" t="str">
        <f>IF('[1]#export'!A91="","",'[1]#export'!K91)</f>
        <v>12</v>
      </c>
      <c r="I83" s="11" t="str">
        <f>IF('[1]#export'!A91="","",IF(LEFT('[1]#export'!C91,3)="GB-",'[1]#export'!C91,IF(AND(K83="",L83=""),'[1]#fixed_data'!$B$4&amp;SUBSTITUTE(J83," ","-"),IF(K83="","GB-COH-"&amp;L83,IF(LEFT(K83,2)="SC","GB-SC-"&amp;K83,IF(AND(LEFT(K83,1)="1",LEN(K83)=6),"GB-NIC-"&amp;K83,"GB-CHC-"&amp;K83))))))</f>
        <v>GB-CHC-1143459</v>
      </c>
      <c r="J83" s="11" t="str">
        <f>IF('[1]#export'!A91="","",'[1]#export'!B91)</f>
        <v>Creative Futures</v>
      </c>
      <c r="K83" s="14" t="str">
        <f>IF('[1]#export'!A91="","",IF(ISBLANK('[1]#export'!C91),"",IF(LEFT('[1]#export'!C91,3)="GB-","",'[1]#export'!C91)))</f>
        <v>1143459</v>
      </c>
      <c r="L83" s="14"/>
      <c r="M83" s="11" t="str">
        <f>IF('[1]#export'!A91="","",IF('[1]#export'!H91="","",'[1]#export'!H91))</f>
        <v>W10 4JL</v>
      </c>
      <c r="N83" s="11" t="str">
        <f>IF('[1]#export'!A91="","",IF('[1]#export'!L91="","",IF(LEFT('[1]#export'!L91,4)="http",'[1]#export'!L91,"http://"&amp;TRIM('[1]#export'!L91))))</f>
        <v>http://www.creativefuturesuk.com</v>
      </c>
      <c r="O83" s="11" t="str">
        <f>IF('[1]#export'!A91="","",IF('[1]#export'!G91="","",IF(LEFT('[1]#export'!G91,13)="Discretionary","Multiple Boroughs",SUBSTITUTE('[1]#export'!G91,CHAR(10),", "))))</f>
        <v>Camden</v>
      </c>
      <c r="P83" s="11" t="str">
        <f>IF('[1]#export'!A91="","",'[1]#fixed_data'!$B$5)</f>
        <v>GB-CHC-237725</v>
      </c>
      <c r="Q83" s="11" t="str">
        <f>IF('[1]#export'!A91="","",'[1]#fixed_data'!$B$6)</f>
        <v>John Lyon's Charity</v>
      </c>
      <c r="R83" s="11" t="str">
        <f>IF('[1]#export'!A91="","",IF('[1]#export'!N91="","",'[1]#export'!N91))</f>
        <v>Cultural Capital</v>
      </c>
      <c r="S83" s="15" t="str">
        <f>IF('[1]#export'!A91="","",IF('[1]#export'!M91="","",'[1]#export'!M91))</f>
        <v>Main Grant</v>
      </c>
      <c r="T83" s="15" t="str">
        <f>IF('[1]#export'!A91="","",IF(AND(VALUE('[1]#export'!K91)&gt;12,OR('[1]#export'!M91="Bursary",'[1]#export'!M91="Main Grant")),"Multiple year grants are approved in principle for the full term as outlined but are subject to satisfactory reporting and annual authority from the Charity's Trustee to release each tranche.",""))</f>
        <v/>
      </c>
      <c r="U83" s="15" t="str">
        <f>IF('[1]#export'!A91="","",IF('[1]#export'!Q91="","",'[1]#export'!Q91))</f>
        <v>Direct Project Costs</v>
      </c>
      <c r="V83" s="15" t="str">
        <f>IF('[1]#export'!A91="","",IF('[1]#export'!O91="","",'[1]#export'!O91))</f>
        <v>Arts &amp; Science</v>
      </c>
      <c r="W83" s="15" t="str">
        <f>IF('[1]#export'!O91="","",'[1]#export'!$O$1)</f>
        <v>Programme Area</v>
      </c>
      <c r="X83" s="15" t="str">
        <f>IF('[1]#export'!A91="","",IF('[1]#export'!P91="","",'[1]#export'!P91))</f>
        <v>5-11 (Primary Children)</v>
      </c>
      <c r="Y83" s="15" t="str">
        <f>IF('[1]#export'!P91="","",'[1]#export'!$P$1)</f>
        <v>Age Group</v>
      </c>
      <c r="Z83" s="16">
        <f>IF('[1]#export'!A91="","",'[1]#export'!I91)</f>
        <v>44466</v>
      </c>
      <c r="AA83" s="11" t="str">
        <f>IF('[1]#export'!A91="","",'[1]#fixed_data'!$B$8)</f>
        <v>http://jlc.london/</v>
      </c>
    </row>
    <row r="84" spans="1:27" x14ac:dyDescent="0.25">
      <c r="A84" s="11" t="str">
        <f>IF('[1]#export'!A92="","",CONCATENATE('[1]#fixed_data'!$B$2&amp;'[1]#export'!A92))</f>
        <v>360G-JLC-108753</v>
      </c>
      <c r="B84" s="11" t="str">
        <f>IF('[1]#export'!A92="","",CONCATENATE('[1]#export'!N92&amp;" grant to "&amp;'[1]#export'!B92))</f>
        <v>Cultural Capital grant to Eastside Educational Trust</v>
      </c>
      <c r="C84" s="11" t="str">
        <f>IF('[1]#export'!A92="","",'[1]#export'!D92)</f>
        <v>Eastside Artists in Residence</v>
      </c>
      <c r="D84" s="11" t="str">
        <f>IF('[1]#export'!A92="","",'[1]#fixed_data'!$B$3)</f>
        <v>GBP</v>
      </c>
      <c r="E84" s="12">
        <f>IF('[1]#export'!A92="","",'[1]#export'!E92)</f>
        <v>35000</v>
      </c>
      <c r="F84" s="13" t="str">
        <f>IF('[1]#export'!A92="","",TEXT('[1]#export'!F92,"yyyy-mm-dd"))</f>
        <v>2021-07-14</v>
      </c>
      <c r="G84" s="13" t="str">
        <f>IF('[1]#export'!A92="","",IF('[1]#export'!J92="","",TEXT('[1]#export'!J92,"yyyy-mm-dd")))</f>
        <v>2021-09-01</v>
      </c>
      <c r="H84" s="11" t="str">
        <f>IF('[1]#export'!A92="","",'[1]#export'!K92)</f>
        <v>12</v>
      </c>
      <c r="I84" s="11" t="str">
        <f>IF('[1]#export'!A92="","",IF(LEFT('[1]#export'!C92,3)="GB-",'[1]#export'!C92,IF(AND(K84="",L84=""),'[1]#fixed_data'!$B$4&amp;SUBSTITUTE(J84," ","-"),IF(K84="","GB-COH-"&amp;L84,IF(LEFT(K84,2)="SC","GB-SC-"&amp;K84,IF(AND(LEFT(K84,1)="1",LEN(K84)=6),"GB-NIC-"&amp;K84,"GB-CHC-"&amp;K84))))))</f>
        <v>GB-CHC-1077192</v>
      </c>
      <c r="J84" s="11" t="str">
        <f>IF('[1]#export'!A92="","",'[1]#export'!B92)</f>
        <v>Eastside Educational Trust</v>
      </c>
      <c r="K84" s="14" t="str">
        <f>IF('[1]#export'!A92="","",IF(ISBLANK('[1]#export'!C92),"",IF(LEFT('[1]#export'!C92,3)="GB-","",'[1]#export'!C92)))</f>
        <v>1077192</v>
      </c>
      <c r="L84" s="14"/>
      <c r="M84" s="11" t="str">
        <f>IF('[1]#export'!A92="","",IF('[1]#export'!H92="","",'[1]#export'!H92))</f>
        <v>E2 7NX</v>
      </c>
      <c r="N84" s="11" t="str">
        <f>IF('[1]#export'!A92="","",IF('[1]#export'!L92="","",IF(LEFT('[1]#export'!L92,4)="http",'[1]#export'!L92,"http://"&amp;TRIM('[1]#export'!L92))))</f>
        <v>http://www.eastside.org.uk</v>
      </c>
      <c r="O84" s="11" t="str">
        <f>IF('[1]#export'!A92="","",IF('[1]#export'!G92="","",IF(LEFT('[1]#export'!G92,13)="Discretionary","Multiple Boroughs",SUBSTITUTE('[1]#export'!G92,CHAR(10),", "))))</f>
        <v>Multiple Boroughs</v>
      </c>
      <c r="P84" s="11" t="str">
        <f>IF('[1]#export'!A92="","",'[1]#fixed_data'!$B$5)</f>
        <v>GB-CHC-237725</v>
      </c>
      <c r="Q84" s="11" t="str">
        <f>IF('[1]#export'!A92="","",'[1]#fixed_data'!$B$6)</f>
        <v>John Lyon's Charity</v>
      </c>
      <c r="R84" s="11" t="str">
        <f>IF('[1]#export'!A92="","",IF('[1]#export'!N92="","",'[1]#export'!N92))</f>
        <v>Cultural Capital</v>
      </c>
      <c r="S84" s="15" t="str">
        <f>IF('[1]#export'!A92="","",IF('[1]#export'!M92="","",'[1]#export'!M92))</f>
        <v>Main Grant</v>
      </c>
      <c r="T84" s="15" t="str">
        <f>IF('[1]#export'!A92="","",IF(AND(VALUE('[1]#export'!K92)&gt;12,OR('[1]#export'!M92="Bursary",'[1]#export'!M92="Main Grant")),"Multiple year grants are approved in principle for the full term as outlined but are subject to satisfactory reporting and annual authority from the Charity's Trustee to release each tranche.",""))</f>
        <v/>
      </c>
      <c r="U84" s="15" t="str">
        <f>IF('[1]#export'!A92="","",IF('[1]#export'!Q92="","",'[1]#export'!Q92))</f>
        <v>Direct Project Costs</v>
      </c>
      <c r="V84" s="15" t="str">
        <f>IF('[1]#export'!A92="","",IF('[1]#export'!O92="","",'[1]#export'!O92))</f>
        <v>Arts &amp; Science</v>
      </c>
      <c r="W84" s="15" t="str">
        <f>IF('[1]#export'!O92="","",'[1]#export'!$O$1)</f>
        <v>Programme Area</v>
      </c>
      <c r="X84" s="15" t="str">
        <f>IF('[1]#export'!A92="","",IF('[1]#export'!P92="","",'[1]#export'!P92))</f>
        <v>5-11 (Primary Children)</v>
      </c>
      <c r="Y84" s="15" t="str">
        <f>IF('[1]#export'!P92="","",'[1]#export'!$P$1)</f>
        <v>Age Group</v>
      </c>
      <c r="Z84" s="16">
        <f>IF('[1]#export'!A92="","",'[1]#export'!I92)</f>
        <v>44449</v>
      </c>
      <c r="AA84" s="11" t="str">
        <f>IF('[1]#export'!A92="","",'[1]#fixed_data'!$B$8)</f>
        <v>http://jlc.london/</v>
      </c>
    </row>
    <row r="85" spans="1:27" x14ac:dyDescent="0.25">
      <c r="A85" s="11" t="str">
        <f>IF('[1]#export'!A93="","",CONCATENATE('[1]#fixed_data'!$B$2&amp;'[1]#export'!A93))</f>
        <v>360G-JLC-108573</v>
      </c>
      <c r="B85" s="11" t="str">
        <f>IF('[1]#export'!A93="","",CONCATENATE('[1]#export'!N93&amp;" grant to "&amp;'[1]#export'!B93))</f>
        <v>Recovery grant to IPOP</v>
      </c>
      <c r="C85" s="11" t="str">
        <f>IF('[1]#export'!A93="","",'[1]#export'!D93)</f>
        <v>Core Costs</v>
      </c>
      <c r="D85" s="11" t="str">
        <f>IF('[1]#export'!A93="","",'[1]#fixed_data'!$B$3)</f>
        <v>GBP</v>
      </c>
      <c r="E85" s="12">
        <f>IF('[1]#export'!A93="","",'[1]#export'!E93)</f>
        <v>150000</v>
      </c>
      <c r="F85" s="13" t="str">
        <f>IF('[1]#export'!A93="","",TEXT('[1]#export'!F93,"yyyy-mm-dd"))</f>
        <v>2021-07-14</v>
      </c>
      <c r="G85" s="13" t="str">
        <f>IF('[1]#export'!A93="","",IF('[1]#export'!J93="","",TEXT('[1]#export'!J93,"yyyy-mm-dd")))</f>
        <v>2021-08-01</v>
      </c>
      <c r="H85" s="11" t="str">
        <f>IF('[1]#export'!A93="","",'[1]#export'!K93)</f>
        <v>36</v>
      </c>
      <c r="I85" s="11" t="str">
        <f>IF('[1]#export'!A93="","",IF(LEFT('[1]#export'!C93,3)="GB-",'[1]#export'!C93,IF(AND(K85="",L85=""),'[1]#fixed_data'!$B$4&amp;SUBSTITUTE(J85," ","-"),IF(K85="","GB-COH-"&amp;L85,IF(LEFT(K85,2)="SC","GB-SC-"&amp;K85,IF(AND(LEFT(K85,1)="1",LEN(K85)=6),"GB-NIC-"&amp;K85,"GB-CHC-"&amp;K85))))))</f>
        <v>GB-CHC-1076063</v>
      </c>
      <c r="J85" s="11" t="str">
        <f>IF('[1]#export'!A93="","",'[1]#export'!B93)</f>
        <v>IPOP</v>
      </c>
      <c r="K85" s="14" t="str">
        <f>IF('[1]#export'!A93="","",IF(ISBLANK('[1]#export'!C93),"",IF(LEFT('[1]#export'!C93,3)="GB-","",'[1]#export'!C93)))</f>
        <v>1076063</v>
      </c>
      <c r="L85" s="14"/>
      <c r="M85" s="11" t="str">
        <f>IF('[1]#export'!A93="","",IF('[1]#export'!H93="","",'[1]#export'!H93))</f>
        <v>NW4 4TY</v>
      </c>
      <c r="N85" s="11" t="str">
        <f>IF('[1]#export'!A93="","",IF('[1]#export'!L93="","",IF(LEFT('[1]#export'!L93,4)="http",'[1]#export'!L93,"http://"&amp;TRIM('[1]#export'!L93))))</f>
        <v>http://www.ipopsupport.org.uk</v>
      </c>
      <c r="O85" s="11" t="str">
        <f>IF('[1]#export'!A93="","",IF('[1]#export'!G93="","",IF(LEFT('[1]#export'!G93,13)="Discretionary","Multiple Boroughs",SUBSTITUTE('[1]#export'!G93,CHAR(10),", "))))</f>
        <v>Barnet</v>
      </c>
      <c r="P85" s="11" t="str">
        <f>IF('[1]#export'!A93="","",'[1]#fixed_data'!$B$5)</f>
        <v>GB-CHC-237725</v>
      </c>
      <c r="Q85" s="11" t="str">
        <f>IF('[1]#export'!A93="","",'[1]#fixed_data'!$B$6)</f>
        <v>John Lyon's Charity</v>
      </c>
      <c r="R85" s="11" t="str">
        <f>IF('[1]#export'!A93="","",IF('[1]#export'!N93="","",'[1]#export'!N93))</f>
        <v>Recovery</v>
      </c>
      <c r="S85" s="15" t="str">
        <f>IF('[1]#export'!A93="","",IF('[1]#export'!M93="","",'[1]#export'!M93))</f>
        <v>Main Grant</v>
      </c>
      <c r="T85" s="15" t="str">
        <f>IF('[1]#export'!A93="","",IF(AND(VALUE('[1]#export'!K93)&gt;12,OR('[1]#export'!M93="Bursary",'[1]#export'!M93="Main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5" s="15" t="str">
        <f>IF('[1]#export'!A93="","",IF('[1]#export'!Q93="","",'[1]#export'!Q93))</f>
        <v>Core Costs</v>
      </c>
      <c r="V85" s="15" t="str">
        <f>IF('[1]#export'!A93="","",IF('[1]#export'!O93="","",'[1]#export'!O93))</f>
        <v>Special Needs &amp; Disabilities</v>
      </c>
      <c r="W85" s="15" t="str">
        <f>IF('[1]#export'!O93="","",'[1]#export'!$O$1)</f>
        <v>Programme Area</v>
      </c>
      <c r="X85" s="15" t="str">
        <f>IF('[1]#export'!A93="","",IF('[1]#export'!P93="","",'[1]#export'!P93))</f>
        <v>0-25 Years Old</v>
      </c>
      <c r="Y85" s="15" t="str">
        <f>IF('[1]#export'!P93="","",'[1]#export'!$P$1)</f>
        <v>Age Group</v>
      </c>
      <c r="Z85" s="16">
        <f>IF('[1]#export'!A93="","",'[1]#export'!I93)</f>
        <v>44602</v>
      </c>
      <c r="AA85" s="11" t="str">
        <f>IF('[1]#export'!A93="","",'[1]#fixed_data'!$B$8)</f>
        <v>http://jlc.london/</v>
      </c>
    </row>
    <row r="86" spans="1:27" x14ac:dyDescent="0.25">
      <c r="A86" s="11" t="str">
        <f>IF('[1]#export'!A94="","",CONCATENATE('[1]#fixed_data'!$B$2&amp;'[1]#export'!A94))</f>
        <v>360G-JLC-108754</v>
      </c>
      <c r="B86" s="11" t="str">
        <f>IF('[1]#export'!A94="","",CONCATENATE('[1]#export'!N94&amp;" grant to "&amp;'[1]#export'!B94))</f>
        <v>Cultural Capital grant to Mousetrap Theatre Projects</v>
      </c>
      <c r="C86" s="11" t="str">
        <f>IF('[1]#export'!A94="","",'[1]#export'!D94)</f>
        <v>Skill Up</v>
      </c>
      <c r="D86" s="11" t="str">
        <f>IF('[1]#export'!A94="","",'[1]#fixed_data'!$B$3)</f>
        <v>GBP</v>
      </c>
      <c r="E86" s="12">
        <f>IF('[1]#export'!A94="","",'[1]#export'!E94)</f>
        <v>22500</v>
      </c>
      <c r="F86" s="13" t="str">
        <f>IF('[1]#export'!A94="","",TEXT('[1]#export'!F94,"yyyy-mm-dd"))</f>
        <v>2021-07-14</v>
      </c>
      <c r="G86" s="13" t="str">
        <f>IF('[1]#export'!A94="","",IF('[1]#export'!J94="","",TEXT('[1]#export'!J94,"yyyy-mm-dd")))</f>
        <v>2021-09-01</v>
      </c>
      <c r="H86" s="11" t="str">
        <f>IF('[1]#export'!A94="","",'[1]#export'!K94)</f>
        <v>12</v>
      </c>
      <c r="I86" s="11" t="str">
        <f>IF('[1]#export'!A94="","",IF(LEFT('[1]#export'!C94,3)="GB-",'[1]#export'!C94,IF(AND(K86="",L86=""),'[1]#fixed_data'!$B$4&amp;SUBSTITUTE(J86," ","-"),IF(K86="","GB-COH-"&amp;L86,IF(LEFT(K86,2)="SC","GB-SC-"&amp;K86,IF(AND(LEFT(K86,1)="1",LEN(K86)=6),"GB-NIC-"&amp;K86,"GB-CHC-"&amp;K86))))))</f>
        <v>GB-CHC-1053434</v>
      </c>
      <c r="J86" s="11" t="str">
        <f>IF('[1]#export'!A94="","",'[1]#export'!B94)</f>
        <v>Mousetrap Theatre Projects</v>
      </c>
      <c r="K86" s="14" t="str">
        <f>IF('[1]#export'!A94="","",IF(ISBLANK('[1]#export'!C94),"",IF(LEFT('[1]#export'!C94,3)="GB-","",'[1]#export'!C94)))</f>
        <v>1053434</v>
      </c>
      <c r="L86" s="14"/>
      <c r="M86" s="11" t="str">
        <f>IF('[1]#export'!A94="","",IF('[1]#export'!H94="","",'[1]#export'!H94))</f>
        <v>W1D 7EH</v>
      </c>
      <c r="N86" s="11" t="str">
        <f>IF('[1]#export'!A94="","",IF('[1]#export'!L94="","",IF(LEFT('[1]#export'!L94,4)="http",'[1]#export'!L94,"http://"&amp;TRIM('[1]#export'!L94))))</f>
        <v>http://www.mousetrap.org.uk</v>
      </c>
      <c r="O86" s="11" t="str">
        <f>IF('[1]#export'!A94="","",IF('[1]#export'!G94="","",IF(LEFT('[1]#export'!G94,13)="Discretionary","Multiple Boroughs",SUBSTITUTE('[1]#export'!G94,CHAR(10),", "))))</f>
        <v>Multiple Boroughs</v>
      </c>
      <c r="P86" s="11" t="str">
        <f>IF('[1]#export'!A94="","",'[1]#fixed_data'!$B$5)</f>
        <v>GB-CHC-237725</v>
      </c>
      <c r="Q86" s="11" t="str">
        <f>IF('[1]#export'!A94="","",'[1]#fixed_data'!$B$6)</f>
        <v>John Lyon's Charity</v>
      </c>
      <c r="R86" s="11" t="str">
        <f>IF('[1]#export'!A94="","",IF('[1]#export'!N94="","",'[1]#export'!N94))</f>
        <v>Cultural Capital</v>
      </c>
      <c r="S86" s="15" t="str">
        <f>IF('[1]#export'!A94="","",IF('[1]#export'!M94="","",'[1]#export'!M94))</f>
        <v>Main Grant</v>
      </c>
      <c r="T86" s="15" t="str">
        <f>IF('[1]#export'!A94="","",IF(AND(VALUE('[1]#export'!K94)&gt;12,OR('[1]#export'!M94="Bursary",'[1]#export'!M94="Main Grant")),"Multiple year grants are approved in principle for the full term as outlined but are subject to satisfactory reporting and annual authority from the Charity's Trustee to release each tranche.",""))</f>
        <v/>
      </c>
      <c r="U86" s="15" t="str">
        <f>IF('[1]#export'!A94="","",IF('[1]#export'!Q94="","",'[1]#export'!Q94))</f>
        <v>Direct Project Costs</v>
      </c>
      <c r="V86" s="15" t="str">
        <f>IF('[1]#export'!A94="","",IF('[1]#export'!O94="","",'[1]#export'!O94))</f>
        <v>Arts &amp; Science</v>
      </c>
      <c r="W86" s="15" t="str">
        <f>IF('[1]#export'!O94="","",'[1]#export'!$O$1)</f>
        <v>Programme Area</v>
      </c>
      <c r="X86" s="15" t="str">
        <f>IF('[1]#export'!A94="","",IF('[1]#export'!P94="","",'[1]#export'!P94))</f>
        <v>11-19 (Secondary YP)</v>
      </c>
      <c r="Y86" s="15" t="str">
        <f>IF('[1]#export'!P94="","",'[1]#export'!$P$1)</f>
        <v>Age Group</v>
      </c>
      <c r="Z86" s="16">
        <f>IF('[1]#export'!A94="","",'[1]#export'!I94)</f>
        <v>44510</v>
      </c>
      <c r="AA86" s="11" t="str">
        <f>IF('[1]#export'!A94="","",'[1]#fixed_data'!$B$8)</f>
        <v>http://jlc.london/</v>
      </c>
    </row>
    <row r="87" spans="1:27" x14ac:dyDescent="0.25">
      <c r="A87" s="11" t="str">
        <f>IF('[1]#export'!A95="","",CONCATENATE('[1]#fixed_data'!$B$2&amp;'[1]#export'!A95))</f>
        <v>360G-JLC-108744</v>
      </c>
      <c r="B87" s="11" t="str">
        <f>IF('[1]#export'!A95="","",CONCATENATE('[1]#export'!N95&amp;" grant to "&amp;'[1]#export'!B95))</f>
        <v>Cultural Capital grant to Old Vic Theatre Trust</v>
      </c>
      <c r="C87" s="11" t="str">
        <f>IF('[1]#export'!A95="","",'[1]#export'!D95)</f>
        <v>Take the Lead</v>
      </c>
      <c r="D87" s="11" t="str">
        <f>IF('[1]#export'!A95="","",'[1]#fixed_data'!$B$3)</f>
        <v>GBP</v>
      </c>
      <c r="E87" s="12">
        <f>IF('[1]#export'!A95="","",'[1]#export'!E95)</f>
        <v>30000</v>
      </c>
      <c r="F87" s="13" t="str">
        <f>IF('[1]#export'!A95="","",TEXT('[1]#export'!F95,"yyyy-mm-dd"))</f>
        <v>2021-07-14</v>
      </c>
      <c r="G87" s="13" t="str">
        <f>IF('[1]#export'!A95="","",IF('[1]#export'!J95="","",TEXT('[1]#export'!J95,"yyyy-mm-dd")))</f>
        <v>2022-01-24</v>
      </c>
      <c r="H87" s="11" t="str">
        <f>IF('[1]#export'!A95="","",'[1]#export'!K95)</f>
        <v>12</v>
      </c>
      <c r="I87" s="11" t="str">
        <f>IF('[1]#export'!A95="","",IF(LEFT('[1]#export'!C95,3)="GB-",'[1]#export'!C95,IF(AND(K87="",L87=""),'[1]#fixed_data'!$B$4&amp;SUBSTITUTE(J87," ","-"),IF(K87="","GB-COH-"&amp;L87,IF(LEFT(K87,2)="SC","GB-SC-"&amp;K87,IF(AND(LEFT(K87,1)="1",LEN(K87)=6),"GB-NIC-"&amp;K87,"GB-CHC-"&amp;K87))))))</f>
        <v>GB-CHC-1072590</v>
      </c>
      <c r="J87" s="11" t="str">
        <f>IF('[1]#export'!A95="","",'[1]#export'!B95)</f>
        <v>Old Vic Theatre Trust</v>
      </c>
      <c r="K87" s="14" t="str">
        <f>IF('[1]#export'!A95="","",IF(ISBLANK('[1]#export'!C95),"",IF(LEFT('[1]#export'!C95,3)="GB-","",'[1]#export'!C95)))</f>
        <v>1072590</v>
      </c>
      <c r="L87" s="14"/>
      <c r="M87" s="11" t="str">
        <f>IF('[1]#export'!A95="","",IF('[1]#export'!H95="","",'[1]#export'!H95))</f>
        <v>SE1 8NB</v>
      </c>
      <c r="N87" s="11" t="str">
        <f>IF('[1]#export'!A95="","",IF('[1]#export'!L95="","",IF(LEFT('[1]#export'!L95,4)="http",'[1]#export'!L95,"http://"&amp;TRIM('[1]#export'!L95))))</f>
        <v>http://www.oldvictheatre.com</v>
      </c>
      <c r="O87" s="11" t="str">
        <f>IF('[1]#export'!A95="","",IF('[1]#export'!G95="","",IF(LEFT('[1]#export'!G95,13)="Discretionary","Multiple Boroughs",SUBSTITUTE('[1]#export'!G95,CHAR(10),", "))))</f>
        <v>Multiple Boroughs</v>
      </c>
      <c r="P87" s="11" t="str">
        <f>IF('[1]#export'!A95="","",'[1]#fixed_data'!$B$5)</f>
        <v>GB-CHC-237725</v>
      </c>
      <c r="Q87" s="11" t="str">
        <f>IF('[1]#export'!A95="","",'[1]#fixed_data'!$B$6)</f>
        <v>John Lyon's Charity</v>
      </c>
      <c r="R87" s="11" t="str">
        <f>IF('[1]#export'!A95="","",IF('[1]#export'!N95="","",'[1]#export'!N95))</f>
        <v>Cultural Capital</v>
      </c>
      <c r="S87" s="15" t="str">
        <f>IF('[1]#export'!A95="","",IF('[1]#export'!M95="","",'[1]#export'!M95))</f>
        <v>Main Grant</v>
      </c>
      <c r="T87" s="15" t="str">
        <f>IF('[1]#export'!A95="","",IF(AND(VALUE('[1]#export'!K95)&gt;12,OR('[1]#export'!M95="Bursary",'[1]#export'!M95="Main Grant")),"Multiple year grants are approved in principle for the full term as outlined but are subject to satisfactory reporting and annual authority from the Charity's Trustee to release each tranche.",""))</f>
        <v/>
      </c>
      <c r="U87" s="15" t="str">
        <f>IF('[1]#export'!A95="","",IF('[1]#export'!Q95="","",'[1]#export'!Q95))</f>
        <v>Direct Project Costs</v>
      </c>
      <c r="V87" s="15" t="str">
        <f>IF('[1]#export'!A95="","",IF('[1]#export'!O95="","",'[1]#export'!O95))</f>
        <v>Education &amp; Learning</v>
      </c>
      <c r="W87" s="15" t="str">
        <f>IF('[1]#export'!O95="","",'[1]#export'!$O$1)</f>
        <v>Programme Area</v>
      </c>
      <c r="X87" s="15" t="str">
        <f>IF('[1]#export'!A95="","",IF('[1]#export'!P95="","",'[1]#export'!P95))</f>
        <v>11-19 (Secondary YP)</v>
      </c>
      <c r="Y87" s="15" t="str">
        <f>IF('[1]#export'!P95="","",'[1]#export'!$P$1)</f>
        <v>Age Group</v>
      </c>
      <c r="Z87" s="16">
        <f>IF('[1]#export'!A95="","",'[1]#export'!I95)</f>
        <v>44449</v>
      </c>
      <c r="AA87" s="11" t="str">
        <f>IF('[1]#export'!A95="","",'[1]#fixed_data'!$B$8)</f>
        <v>http://jlc.london/</v>
      </c>
    </row>
    <row r="88" spans="1:27" x14ac:dyDescent="0.25">
      <c r="A88" s="11" t="str">
        <f>IF('[1]#export'!A96="","",CONCATENATE('[1]#fixed_data'!$B$2&amp;'[1]#export'!A96))</f>
        <v>360G-JLC-108732</v>
      </c>
      <c r="B88" s="11" t="str">
        <f>IF('[1]#export'!A96="","",CONCATENATE('[1]#export'!N96&amp;" grant to "&amp;'[1]#export'!B96))</f>
        <v>Cultural Capital grant to Paddington Arts</v>
      </c>
      <c r="C88" s="11" t="str">
        <f>IF('[1]#export'!A96="","",'[1]#export'!D96)</f>
        <v>Hopes and Fears</v>
      </c>
      <c r="D88" s="11" t="str">
        <f>IF('[1]#export'!A96="","",'[1]#fixed_data'!$B$3)</f>
        <v>GBP</v>
      </c>
      <c r="E88" s="12">
        <f>IF('[1]#export'!A96="","",'[1]#export'!E96)</f>
        <v>27500</v>
      </c>
      <c r="F88" s="13" t="str">
        <f>IF('[1]#export'!A96="","",TEXT('[1]#export'!F96,"yyyy-mm-dd"))</f>
        <v>2021-07-14</v>
      </c>
      <c r="G88" s="13" t="str">
        <f>IF('[1]#export'!A96="","",IF('[1]#export'!J96="","",TEXT('[1]#export'!J96,"yyyy-mm-dd")))</f>
        <v>2021-09-06</v>
      </c>
      <c r="H88" s="11" t="str">
        <f>IF('[1]#export'!A96="","",'[1]#export'!K96)</f>
        <v>12</v>
      </c>
      <c r="I88" s="11" t="str">
        <f>IF('[1]#export'!A96="","",IF(LEFT('[1]#export'!C96,3)="GB-",'[1]#export'!C96,IF(AND(K88="",L88=""),'[1]#fixed_data'!$B$4&amp;SUBSTITUTE(J88," ","-"),IF(K88="","GB-COH-"&amp;L88,IF(LEFT(K88,2)="SC","GB-SC-"&amp;K88,IF(AND(LEFT(K88,1)="1",LEN(K88)=6),"GB-NIC-"&amp;K88,"GB-CHC-"&amp;K88))))))</f>
        <v>GB-CHC-298879</v>
      </c>
      <c r="J88" s="11" t="str">
        <f>IF('[1]#export'!A96="","",'[1]#export'!B96)</f>
        <v>Paddington Arts</v>
      </c>
      <c r="K88" s="14" t="str">
        <f>IF('[1]#export'!A96="","",IF(ISBLANK('[1]#export'!C96),"",IF(LEFT('[1]#export'!C96,3)="GB-","",'[1]#export'!C96)))</f>
        <v>298879</v>
      </c>
      <c r="L88" s="14"/>
      <c r="M88" s="11" t="str">
        <f>IF('[1]#export'!A96="","",IF('[1]#export'!H96="","",'[1]#export'!H96))</f>
        <v>W9 2BE</v>
      </c>
      <c r="N88" s="11" t="str">
        <f>IF('[1]#export'!A96="","",IF('[1]#export'!L96="","",IF(LEFT('[1]#export'!L96,4)="http",'[1]#export'!L96,"http://"&amp;TRIM('[1]#export'!L96))))</f>
        <v>http://www.paddingtonarts.org.uk</v>
      </c>
      <c r="O88" s="11" t="str">
        <f>IF('[1]#export'!A96="","",IF('[1]#export'!G96="","",IF(LEFT('[1]#export'!G96,13)="Discretionary","Multiple Boroughs",SUBSTITUTE('[1]#export'!G96,CHAR(10),", "))))</f>
        <v>Westminster, Brent, RBKC</v>
      </c>
      <c r="P88" s="11" t="str">
        <f>IF('[1]#export'!A96="","",'[1]#fixed_data'!$B$5)</f>
        <v>GB-CHC-237725</v>
      </c>
      <c r="Q88" s="11" t="str">
        <f>IF('[1]#export'!A96="","",'[1]#fixed_data'!$B$6)</f>
        <v>John Lyon's Charity</v>
      </c>
      <c r="R88" s="11" t="str">
        <f>IF('[1]#export'!A96="","",IF('[1]#export'!N96="","",'[1]#export'!N96))</f>
        <v>Cultural Capital</v>
      </c>
      <c r="S88" s="15" t="str">
        <f>IF('[1]#export'!A96="","",IF('[1]#export'!M96="","",'[1]#export'!M96))</f>
        <v>Main Grant</v>
      </c>
      <c r="T88" s="15" t="str">
        <f>IF('[1]#export'!A96="","",IF(AND(VALUE('[1]#export'!K96)&gt;12,OR('[1]#export'!M96="Bursary",'[1]#export'!M96="Main Grant")),"Multiple year grants are approved in principle for the full term as outlined but are subject to satisfactory reporting and annual authority from the Charity's Trustee to release each tranche.",""))</f>
        <v/>
      </c>
      <c r="U88" s="15" t="str">
        <f>IF('[1]#export'!A96="","",IF('[1]#export'!Q96="","",'[1]#export'!Q96))</f>
        <v>Direct Project Costs</v>
      </c>
      <c r="V88" s="15" t="str">
        <f>IF('[1]#export'!A96="","",IF('[1]#export'!O96="","",'[1]#export'!O96))</f>
        <v>Arts &amp; Science</v>
      </c>
      <c r="W88" s="15" t="str">
        <f>IF('[1]#export'!O96="","",'[1]#export'!$O$1)</f>
        <v>Programme Area</v>
      </c>
      <c r="X88" s="15" t="str">
        <f>IF('[1]#export'!A96="","",IF('[1]#export'!P96="","",'[1]#export'!P96))</f>
        <v>5-19 (School Age CYP)</v>
      </c>
      <c r="Y88" s="15" t="str">
        <f>IF('[1]#export'!P96="","",'[1]#export'!$P$1)</f>
        <v>Age Group</v>
      </c>
      <c r="Z88" s="16">
        <f>IF('[1]#export'!A96="","",'[1]#export'!I96)</f>
        <v>44449</v>
      </c>
      <c r="AA88" s="11" t="str">
        <f>IF('[1]#export'!A96="","",'[1]#fixed_data'!$B$8)</f>
        <v>http://jlc.london/</v>
      </c>
    </row>
    <row r="89" spans="1:27" x14ac:dyDescent="0.25">
      <c r="A89" s="11" t="str">
        <f>IF('[1]#export'!A97="","",CONCATENATE('[1]#fixed_data'!$B$2&amp;'[1]#export'!A97))</f>
        <v>360G-JLC-108748</v>
      </c>
      <c r="B89" s="11" t="str">
        <f>IF('[1]#export'!A97="","",CONCATENATE('[1]#export'!N97&amp;" grant to "&amp;'[1]#export'!B97))</f>
        <v>Cultural Capital grant to Phoenix Rising</v>
      </c>
      <c r="C89" s="11" t="str">
        <f>IF('[1]#export'!A97="","",'[1]#export'!D97)</f>
        <v>Steel Pan in the School Initiative</v>
      </c>
      <c r="D89" s="11" t="str">
        <f>IF('[1]#export'!A97="","",'[1]#fixed_data'!$B$3)</f>
        <v>GBP</v>
      </c>
      <c r="E89" s="12">
        <f>IF('[1]#export'!A97="","",'[1]#export'!E97)</f>
        <v>15000</v>
      </c>
      <c r="F89" s="13" t="str">
        <f>IF('[1]#export'!A97="","",TEXT('[1]#export'!F97,"yyyy-mm-dd"))</f>
        <v>2021-07-14</v>
      </c>
      <c r="G89" s="13" t="str">
        <f>IF('[1]#export'!A97="","",IF('[1]#export'!J97="","",TEXT('[1]#export'!J97,"yyyy-mm-dd")))</f>
        <v>2021-09-27</v>
      </c>
      <c r="H89" s="11" t="str">
        <f>IF('[1]#export'!A97="","",'[1]#export'!K97)</f>
        <v>12</v>
      </c>
      <c r="I89" s="11" t="str">
        <f>IF('[1]#export'!A97="","",IF(LEFT('[1]#export'!C97,3)="GB-",'[1]#export'!C97,IF(AND(K89="",L89=""),'[1]#fixed_data'!$B$4&amp;SUBSTITUTE(J89," ","-"),IF(K89="","GB-COH-"&amp;L89,IF(LEFT(K89,2)="SC","GB-SC-"&amp;K89,IF(AND(LEFT(K89,1)="1",LEN(K89)=6),"GB-NIC-"&amp;K89,"GB-CHC-"&amp;K89))))))</f>
        <v>GB-CHC-1176730</v>
      </c>
      <c r="J89" s="11" t="str">
        <f>IF('[1]#export'!A97="","",'[1]#export'!B97)</f>
        <v>Phoenix Rising</v>
      </c>
      <c r="K89" s="14" t="str">
        <f>IF('[1]#export'!A97="","",IF(ISBLANK('[1]#export'!C97),"",IF(LEFT('[1]#export'!C97,3)="GB-","",'[1]#export'!C97)))</f>
        <v>1176730</v>
      </c>
      <c r="L89" s="14"/>
      <c r="M89" s="11" t="str">
        <f>IF('[1]#export'!A97="","",IF('[1]#export'!H97="","",'[1]#export'!H97))</f>
        <v>NW10 0NR</v>
      </c>
      <c r="N89" s="11" t="str">
        <f>IF('[1]#export'!A97="","",IF('[1]#export'!L97="","",IF(LEFT('[1]#export'!L97,4)="http",'[1]#export'!L97,"http://"&amp;TRIM('[1]#export'!L97))))</f>
        <v>http://www.phoenixrisingnw10.org</v>
      </c>
      <c r="O89" s="11" t="str">
        <f>IF('[1]#export'!A97="","",IF('[1]#export'!G97="","",IF(LEFT('[1]#export'!G97,13)="Discretionary","Multiple Boroughs",SUBSTITUTE('[1]#export'!G97,CHAR(10),", "))))</f>
        <v>Brent</v>
      </c>
      <c r="P89" s="11" t="str">
        <f>IF('[1]#export'!A97="","",'[1]#fixed_data'!$B$5)</f>
        <v>GB-CHC-237725</v>
      </c>
      <c r="Q89" s="11" t="str">
        <f>IF('[1]#export'!A97="","",'[1]#fixed_data'!$B$6)</f>
        <v>John Lyon's Charity</v>
      </c>
      <c r="R89" s="11" t="str">
        <f>IF('[1]#export'!A97="","",IF('[1]#export'!N97="","",'[1]#export'!N97))</f>
        <v>Cultural Capital</v>
      </c>
      <c r="S89" s="15" t="str">
        <f>IF('[1]#export'!A97="","",IF('[1]#export'!M97="","",'[1]#export'!M97))</f>
        <v>Main Grant</v>
      </c>
      <c r="T89" s="15" t="str">
        <f>IF('[1]#export'!A97="","",IF(AND(VALUE('[1]#export'!K97)&gt;12,OR('[1]#export'!M97="Bursary",'[1]#export'!M97="Main Grant")),"Multiple year grants are approved in principle for the full term as outlined but are subject to satisfactory reporting and annual authority from the Charity's Trustee to release each tranche.",""))</f>
        <v/>
      </c>
      <c r="U89" s="15" t="str">
        <f>IF('[1]#export'!A97="","",IF('[1]#export'!Q97="","",'[1]#export'!Q97))</f>
        <v>Direct Project Costs</v>
      </c>
      <c r="V89" s="15" t="str">
        <f>IF('[1]#export'!A97="","",IF('[1]#export'!O97="","",'[1]#export'!O97))</f>
        <v>Arts &amp; Science</v>
      </c>
      <c r="W89" s="15" t="str">
        <f>IF('[1]#export'!O97="","",'[1]#export'!$O$1)</f>
        <v>Programme Area</v>
      </c>
      <c r="X89" s="15" t="str">
        <f>IF('[1]#export'!A97="","",IF('[1]#export'!P97="","",'[1]#export'!P97))</f>
        <v>5-19 (School Age CYP)</v>
      </c>
      <c r="Y89" s="15" t="str">
        <f>IF('[1]#export'!P97="","",'[1]#export'!$P$1)</f>
        <v>Age Group</v>
      </c>
      <c r="Z89" s="16">
        <f>IF('[1]#export'!A97="","",'[1]#export'!I97)</f>
        <v>44449</v>
      </c>
      <c r="AA89" s="11" t="str">
        <f>IF('[1]#export'!A97="","",'[1]#fixed_data'!$B$8)</f>
        <v>http://jlc.london/</v>
      </c>
    </row>
    <row r="90" spans="1:27" x14ac:dyDescent="0.25">
      <c r="A90" s="11" t="str">
        <f>IF('[1]#export'!A98="","",CONCATENATE('[1]#fixed_data'!$B$2&amp;'[1]#export'!A98))</f>
        <v>360G-JLC-108768</v>
      </c>
      <c r="B90" s="11" t="str">
        <f>IF('[1]#export'!A98="","",CONCATENATE('[1]#export'!N98&amp;" grant to "&amp;'[1]#export'!B98))</f>
        <v>Cultural Capital grant to The Place</v>
      </c>
      <c r="C90" s="11" t="str">
        <f>IF('[1]#export'!A98="","",'[1]#export'!D98)</f>
        <v>Camden Partner Schools Programme 2021-22</v>
      </c>
      <c r="D90" s="11" t="str">
        <f>IF('[1]#export'!A98="","",'[1]#fixed_data'!$B$3)</f>
        <v>GBP</v>
      </c>
      <c r="E90" s="12">
        <f>IF('[1]#export'!A98="","",'[1]#export'!E98)</f>
        <v>32500</v>
      </c>
      <c r="F90" s="13" t="str">
        <f>IF('[1]#export'!A98="","",TEXT('[1]#export'!F98,"yyyy-mm-dd"))</f>
        <v>2021-07-14</v>
      </c>
      <c r="G90" s="13" t="str">
        <f>IF('[1]#export'!A98="","",IF('[1]#export'!J98="","",TEXT('[1]#export'!J98,"yyyy-mm-dd")))</f>
        <v>2021-09-01</v>
      </c>
      <c r="H90" s="11" t="str">
        <f>IF('[1]#export'!A98="","",'[1]#export'!K98)</f>
        <v>12</v>
      </c>
      <c r="I90" s="11" t="str">
        <f>IF('[1]#export'!A98="","",IF(LEFT('[1]#export'!C98,3)="GB-",'[1]#export'!C98,IF(AND(K90="",L90=""),'[1]#fixed_data'!$B$4&amp;SUBSTITUTE(J90," ","-"),IF(K90="","GB-COH-"&amp;L90,IF(LEFT(K90,2)="SC","GB-SC-"&amp;K90,IF(AND(LEFT(K90,1)="1",LEN(K90)=6),"GB-NIC-"&amp;K90,"GB-CHC-"&amp;K90))))))</f>
        <v>GB-CHC-250216</v>
      </c>
      <c r="J90" s="11" t="str">
        <f>IF('[1]#export'!A98="","",'[1]#export'!B98)</f>
        <v>The Place</v>
      </c>
      <c r="K90" s="14" t="str">
        <f>IF('[1]#export'!A98="","",IF(ISBLANK('[1]#export'!C98),"",IF(LEFT('[1]#export'!C98,3)="GB-","",'[1]#export'!C98)))</f>
        <v>250216</v>
      </c>
      <c r="L90" s="14"/>
      <c r="M90" s="11" t="str">
        <f>IF('[1]#export'!A98="","",IF('[1]#export'!H98="","",'[1]#export'!H98))</f>
        <v>WC1H 9PY</v>
      </c>
      <c r="N90" s="11" t="str">
        <f>IF('[1]#export'!A98="","",IF('[1]#export'!L98="","",IF(LEFT('[1]#export'!L98,4)="http",'[1]#export'!L98,"http://"&amp;TRIM('[1]#export'!L98))))</f>
        <v>http://www.theplace.org.uk</v>
      </c>
      <c r="O90" s="11" t="str">
        <f>IF('[1]#export'!A98="","",IF('[1]#export'!G98="","",IF(LEFT('[1]#export'!G98,13)="Discretionary","Multiple Boroughs",SUBSTITUTE('[1]#export'!G98,CHAR(10),", "))))</f>
        <v>Camden</v>
      </c>
      <c r="P90" s="11" t="str">
        <f>IF('[1]#export'!A98="","",'[1]#fixed_data'!$B$5)</f>
        <v>GB-CHC-237725</v>
      </c>
      <c r="Q90" s="11" t="str">
        <f>IF('[1]#export'!A98="","",'[1]#fixed_data'!$B$6)</f>
        <v>John Lyon's Charity</v>
      </c>
      <c r="R90" s="11" t="str">
        <f>IF('[1]#export'!A98="","",IF('[1]#export'!N98="","",'[1]#export'!N98))</f>
        <v>Cultural Capital</v>
      </c>
      <c r="S90" s="15" t="str">
        <f>IF('[1]#export'!A98="","",IF('[1]#export'!M98="","",'[1]#export'!M98))</f>
        <v>Main Grant</v>
      </c>
      <c r="T90" s="15" t="str">
        <f>IF('[1]#export'!A98="","",IF(AND(VALUE('[1]#export'!K98)&gt;12,OR('[1]#export'!M98="Bursary",'[1]#export'!M98="Main Grant")),"Multiple year grants are approved in principle for the full term as outlined but are subject to satisfactory reporting and annual authority from the Charity's Trustee to release each tranche.",""))</f>
        <v/>
      </c>
      <c r="U90" s="15" t="str">
        <f>IF('[1]#export'!A98="","",IF('[1]#export'!Q98="","",'[1]#export'!Q98))</f>
        <v>Direct Project Costs</v>
      </c>
      <c r="V90" s="15" t="str">
        <f>IF('[1]#export'!A98="","",IF('[1]#export'!O98="","",'[1]#export'!O98))</f>
        <v>Arts &amp; Science</v>
      </c>
      <c r="W90" s="15" t="str">
        <f>IF('[1]#export'!O98="","",'[1]#export'!$O$1)</f>
        <v>Programme Area</v>
      </c>
      <c r="X90" s="15" t="str">
        <f>IF('[1]#export'!A98="","",IF('[1]#export'!P98="","",'[1]#export'!P98))</f>
        <v>5-11 (Primary Children)</v>
      </c>
      <c r="Y90" s="15" t="str">
        <f>IF('[1]#export'!P98="","",'[1]#export'!$P$1)</f>
        <v>Age Group</v>
      </c>
      <c r="Z90" s="16">
        <f>IF('[1]#export'!A98="","",'[1]#export'!I98)</f>
        <v>44449</v>
      </c>
      <c r="AA90" s="11" t="str">
        <f>IF('[1]#export'!A98="","",'[1]#fixed_data'!$B$8)</f>
        <v>http://jlc.london/</v>
      </c>
    </row>
    <row r="91" spans="1:27" x14ac:dyDescent="0.25">
      <c r="A91" s="11" t="str">
        <f>IF('[1]#export'!A99="","",CONCATENATE('[1]#fixed_data'!$B$2&amp;'[1]#export'!A99))</f>
        <v>360G-JLC-108747</v>
      </c>
      <c r="B91" s="11" t="str">
        <f>IF('[1]#export'!A99="","",CONCATENATE('[1]#export'!N99&amp;" grant to "&amp;'[1]#export'!B99))</f>
        <v>Cultural Capital grant to Scene &amp; Heard</v>
      </c>
      <c r="C91" s="11" t="str">
        <f>IF('[1]#export'!A99="","",'[1]#export'!D99)</f>
        <v>Playmaking One Autumn 2021 &amp; Summer 2022</v>
      </c>
      <c r="D91" s="11" t="str">
        <f>IF('[1]#export'!A99="","",'[1]#fixed_data'!$B$3)</f>
        <v>GBP</v>
      </c>
      <c r="E91" s="12">
        <f>IF('[1]#export'!A99="","",'[1]#export'!E99)</f>
        <v>28900</v>
      </c>
      <c r="F91" s="13" t="str">
        <f>IF('[1]#export'!A99="","",TEXT('[1]#export'!F99,"yyyy-mm-dd"))</f>
        <v>2021-07-14</v>
      </c>
      <c r="G91" s="13" t="str">
        <f>IF('[1]#export'!A99="","",IF('[1]#export'!J99="","",TEXT('[1]#export'!J99,"yyyy-mm-dd")))</f>
        <v>2021-09-01</v>
      </c>
      <c r="H91" s="11" t="str">
        <f>IF('[1]#export'!A99="","",'[1]#export'!K99)</f>
        <v>12</v>
      </c>
      <c r="I91" s="11" t="str">
        <f>IF('[1]#export'!A99="","",IF(LEFT('[1]#export'!C99,3)="GB-",'[1]#export'!C99,IF(AND(K91="",L91=""),'[1]#fixed_data'!$B$4&amp;SUBSTITUTE(J91," ","-"),IF(K91="","GB-COH-"&amp;L91,IF(LEFT(K91,2)="SC","GB-SC-"&amp;K91,IF(AND(LEFT(K91,1)="1",LEN(K91)=6),"GB-NIC-"&amp;K91,"GB-CHC-"&amp;K91))))))</f>
        <v>GB-CHC-1077836</v>
      </c>
      <c r="J91" s="11" t="str">
        <f>IF('[1]#export'!A99="","",'[1]#export'!B99)</f>
        <v>Scene &amp; Heard</v>
      </c>
      <c r="K91" s="14" t="str">
        <f>IF('[1]#export'!A99="","",IF(ISBLANK('[1]#export'!C99),"",IF(LEFT('[1]#export'!C99,3)="GB-","",'[1]#export'!C99)))</f>
        <v>1077836</v>
      </c>
      <c r="L91" s="14"/>
      <c r="M91" s="11" t="str">
        <f>IF('[1]#export'!A99="","",IF('[1]#export'!H99="","",'[1]#export'!H99))</f>
        <v>NW1 1RX</v>
      </c>
      <c r="N91" s="11" t="str">
        <f>IF('[1]#export'!A99="","",IF('[1]#export'!L99="","",IF(LEFT('[1]#export'!L99,4)="http",'[1]#export'!L99,"http://"&amp;TRIM('[1]#export'!L99))))</f>
        <v>http://www.sceneandheard.org</v>
      </c>
      <c r="O91" s="11" t="str">
        <f>IF('[1]#export'!A99="","",IF('[1]#export'!G99="","",IF(LEFT('[1]#export'!G99,13)="Discretionary","Multiple Boroughs",SUBSTITUTE('[1]#export'!G99,CHAR(10),", "))))</f>
        <v>Camden</v>
      </c>
      <c r="P91" s="11" t="str">
        <f>IF('[1]#export'!A99="","",'[1]#fixed_data'!$B$5)</f>
        <v>GB-CHC-237725</v>
      </c>
      <c r="Q91" s="11" t="str">
        <f>IF('[1]#export'!A99="","",'[1]#fixed_data'!$B$6)</f>
        <v>John Lyon's Charity</v>
      </c>
      <c r="R91" s="11" t="str">
        <f>IF('[1]#export'!A99="","",IF('[1]#export'!N99="","",'[1]#export'!N99))</f>
        <v>Cultural Capital</v>
      </c>
      <c r="S91" s="15" t="str">
        <f>IF('[1]#export'!A99="","",IF('[1]#export'!M99="","",'[1]#export'!M99))</f>
        <v>Main Grant</v>
      </c>
      <c r="T91" s="15" t="str">
        <f>IF('[1]#export'!A99="","",IF(AND(VALUE('[1]#export'!K99)&gt;12,OR('[1]#export'!M99="Bursary",'[1]#export'!M99="Main Grant")),"Multiple year grants are approved in principle for the full term as outlined but are subject to satisfactory reporting and annual authority from the Charity's Trustee to release each tranche.",""))</f>
        <v/>
      </c>
      <c r="U91" s="15" t="str">
        <f>IF('[1]#export'!A99="","",IF('[1]#export'!Q99="","",'[1]#export'!Q99))</f>
        <v>Direct Project Costs</v>
      </c>
      <c r="V91" s="15" t="str">
        <f>IF('[1]#export'!A99="","",IF('[1]#export'!O99="","",'[1]#export'!O99))</f>
        <v>Arts &amp; Science</v>
      </c>
      <c r="W91" s="15" t="str">
        <f>IF('[1]#export'!O99="","",'[1]#export'!$O$1)</f>
        <v>Programme Area</v>
      </c>
      <c r="X91" s="15" t="str">
        <f>IF('[1]#export'!A99="","",IF('[1]#export'!P99="","",'[1]#export'!P99))</f>
        <v>5-11 (Primary Children)</v>
      </c>
      <c r="Y91" s="15" t="str">
        <f>IF('[1]#export'!P99="","",'[1]#export'!$P$1)</f>
        <v>Age Group</v>
      </c>
      <c r="Z91" s="16">
        <f>IF('[1]#export'!A99="","",'[1]#export'!I99)</f>
        <v>44466</v>
      </c>
      <c r="AA91" s="11" t="str">
        <f>IF('[1]#export'!A99="","",'[1]#fixed_data'!$B$8)</f>
        <v>http://jlc.london/</v>
      </c>
    </row>
    <row r="92" spans="1:27" x14ac:dyDescent="0.25">
      <c r="A92" s="11" t="str">
        <f>IF('[1]#export'!A100="","",CONCATENATE('[1]#fixed_data'!$B$2&amp;'[1]#export'!A100))</f>
        <v>360G-JLC-108764</v>
      </c>
      <c r="B92" s="11" t="str">
        <f>IF('[1]#export'!A100="","",CONCATENATE('[1]#export'!N100&amp;" grant to "&amp;'[1]#export'!B100))</f>
        <v>Cultural Capital grant to Synergy Theatre Project</v>
      </c>
      <c r="C92" s="11" t="str">
        <f>IF('[1]#export'!A100="","",'[1]#export'!D100)</f>
        <v>Secondary Schools Theatre Tour and Creative Projects</v>
      </c>
      <c r="D92" s="11" t="str">
        <f>IF('[1]#export'!A100="","",'[1]#fixed_data'!$B$3)</f>
        <v>GBP</v>
      </c>
      <c r="E92" s="12">
        <f>IF('[1]#export'!A100="","",'[1]#export'!E100)</f>
        <v>34500</v>
      </c>
      <c r="F92" s="13" t="str">
        <f>IF('[1]#export'!A100="","",TEXT('[1]#export'!F100,"yyyy-mm-dd"))</f>
        <v>2021-07-14</v>
      </c>
      <c r="G92" s="13" t="str">
        <f>IF('[1]#export'!A100="","",IF('[1]#export'!J100="","",TEXT('[1]#export'!J100,"yyyy-mm-dd")))</f>
        <v>2021-11-01</v>
      </c>
      <c r="H92" s="11" t="str">
        <f>IF('[1]#export'!A100="","",'[1]#export'!K100)</f>
        <v>12</v>
      </c>
      <c r="I92" s="11" t="str">
        <f>IF('[1]#export'!A100="","",IF(LEFT('[1]#export'!C100,3)="GB-",'[1]#export'!C100,IF(AND(K92="",L92=""),'[1]#fixed_data'!$B$4&amp;SUBSTITUTE(J92," ","-"),IF(K92="","GB-COH-"&amp;L92,IF(LEFT(K92,2)="SC","GB-SC-"&amp;K92,IF(AND(LEFT(K92,1)="1",LEN(K92)=6),"GB-NIC-"&amp;K92,"GB-CHC-"&amp;K92))))))</f>
        <v>GB-CHC-1088692</v>
      </c>
      <c r="J92" s="11" t="str">
        <f>IF('[1]#export'!A100="","",'[1]#export'!B100)</f>
        <v>Synergy Theatre Project</v>
      </c>
      <c r="K92" s="14" t="str">
        <f>IF('[1]#export'!A100="","",IF(ISBLANK('[1]#export'!C100),"",IF(LEFT('[1]#export'!C100,3)="GB-","",'[1]#export'!C100)))</f>
        <v>1088692</v>
      </c>
      <c r="L92" s="14"/>
      <c r="M92" s="11" t="str">
        <f>IF('[1]#export'!A100="","",IF('[1]#export'!H100="","",'[1]#export'!H100))</f>
        <v>SE1 9RR</v>
      </c>
      <c r="N92" s="11" t="str">
        <f>IF('[1]#export'!A100="","",IF('[1]#export'!L100="","",IF(LEFT('[1]#export'!L100,4)="http",'[1]#export'!L100,"http://"&amp;TRIM('[1]#export'!L100))))</f>
        <v>http://www.synergytheatreproject.co.uk</v>
      </c>
      <c r="O92" s="11" t="str">
        <f>IF('[1]#export'!A100="","",IF('[1]#export'!G100="","",IF(LEFT('[1]#export'!G100,13)="Discretionary","Multiple Boroughs",SUBSTITUTE('[1]#export'!G100,CHAR(10),", "))))</f>
        <v>Harrow, Brent, Camden</v>
      </c>
      <c r="P92" s="11" t="str">
        <f>IF('[1]#export'!A100="","",'[1]#fixed_data'!$B$5)</f>
        <v>GB-CHC-237725</v>
      </c>
      <c r="Q92" s="11" t="str">
        <f>IF('[1]#export'!A100="","",'[1]#fixed_data'!$B$6)</f>
        <v>John Lyon's Charity</v>
      </c>
      <c r="R92" s="11" t="str">
        <f>IF('[1]#export'!A100="","",IF('[1]#export'!N100="","",'[1]#export'!N100))</f>
        <v>Cultural Capital</v>
      </c>
      <c r="S92" s="15" t="str">
        <f>IF('[1]#export'!A100="","",IF('[1]#export'!M100="","",'[1]#export'!M100))</f>
        <v>Main Grant</v>
      </c>
      <c r="T92" s="15" t="str">
        <f>IF('[1]#export'!A100="","",IF(AND(VALUE('[1]#export'!K100)&gt;12,OR('[1]#export'!M100="Bursary",'[1]#export'!M100="Main Grant")),"Multiple year grants are approved in principle for the full term as outlined but are subject to satisfactory reporting and annual authority from the Charity's Trustee to release each tranche.",""))</f>
        <v/>
      </c>
      <c r="U92" s="15" t="str">
        <f>IF('[1]#export'!A100="","",IF('[1]#export'!Q100="","",'[1]#export'!Q100))</f>
        <v>Direct Project Costs</v>
      </c>
      <c r="V92" s="15" t="str">
        <f>IF('[1]#export'!A100="","",IF('[1]#export'!O100="","",'[1]#export'!O100))</f>
        <v>Arts &amp; Science</v>
      </c>
      <c r="W92" s="15" t="str">
        <f>IF('[1]#export'!O100="","",'[1]#export'!$O$1)</f>
        <v>Programme Area</v>
      </c>
      <c r="X92" s="15" t="str">
        <f>IF('[1]#export'!A100="","",IF('[1]#export'!P100="","",'[1]#export'!P100))</f>
        <v>11-19 (Secondary YP)</v>
      </c>
      <c r="Y92" s="15" t="str">
        <f>IF('[1]#export'!P100="","",'[1]#export'!$P$1)</f>
        <v>Age Group</v>
      </c>
      <c r="Z92" s="16">
        <f>IF('[1]#export'!A100="","",'[1]#export'!I100)</f>
        <v>44449</v>
      </c>
      <c r="AA92" s="11" t="str">
        <f>IF('[1]#export'!A100="","",'[1]#fixed_data'!$B$8)</f>
        <v>http://jlc.london/</v>
      </c>
    </row>
    <row r="93" spans="1:27" x14ac:dyDescent="0.25">
      <c r="A93" s="11" t="str">
        <f>IF('[1]#export'!A101="","",CONCATENATE('[1]#fixed_data'!$B$2&amp;'[1]#export'!A101))</f>
        <v>360G-JLC-108766</v>
      </c>
      <c r="B93" s="11" t="str">
        <f>IF('[1]#export'!A101="","",CONCATENATE('[1]#export'!N101&amp;" grant to "&amp;'[1]#export'!B101))</f>
        <v>Cultural Capital grant to Kiln Theatre</v>
      </c>
      <c r="C93" s="11" t="str">
        <f>IF('[1]#export'!A101="","",'[1]#export'!D101)</f>
        <v>Schools Engagement Programme</v>
      </c>
      <c r="D93" s="11" t="str">
        <f>IF('[1]#export'!A101="","",'[1]#fixed_data'!$B$3)</f>
        <v>GBP</v>
      </c>
      <c r="E93" s="12">
        <f>IF('[1]#export'!A101="","",'[1]#export'!E101)</f>
        <v>10500</v>
      </c>
      <c r="F93" s="13" t="str">
        <f>IF('[1]#export'!A101="","",TEXT('[1]#export'!F101,"yyyy-mm-dd"))</f>
        <v>2021-07-14</v>
      </c>
      <c r="G93" s="13" t="str">
        <f>IF('[1]#export'!A101="","",IF('[1]#export'!J101="","",TEXT('[1]#export'!J101,"yyyy-mm-dd")))</f>
        <v>2021-09-01</v>
      </c>
      <c r="H93" s="11" t="str">
        <f>IF('[1]#export'!A101="","",'[1]#export'!K101)</f>
        <v>12</v>
      </c>
      <c r="I93" s="11" t="str">
        <f>IF('[1]#export'!A101="","",IF(LEFT('[1]#export'!C101,3)="GB-",'[1]#export'!C101,IF(AND(K93="",L93=""),'[1]#fixed_data'!$B$4&amp;SUBSTITUTE(J93," ","-"),IF(K93="","GB-COH-"&amp;L93,IF(LEFT(K93,2)="SC","GB-SC-"&amp;K93,IF(AND(LEFT(K93,1)="1",LEN(K93)=6),"GB-NIC-"&amp;K93,"GB-CHC-"&amp;K93))))))</f>
        <v>GB-CHC-276892</v>
      </c>
      <c r="J93" s="11" t="str">
        <f>IF('[1]#export'!A101="","",'[1]#export'!B101)</f>
        <v>Kiln Theatre</v>
      </c>
      <c r="K93" s="14" t="str">
        <f>IF('[1]#export'!A101="","",IF(ISBLANK('[1]#export'!C101),"",IF(LEFT('[1]#export'!C101,3)="GB-","",'[1]#export'!C101)))</f>
        <v>276892</v>
      </c>
      <c r="L93" s="14"/>
      <c r="M93" s="11" t="str">
        <f>IF('[1]#export'!A101="","",IF('[1]#export'!H101="","",'[1]#export'!H101))</f>
        <v>NW6 7JR</v>
      </c>
      <c r="N93" s="11" t="str">
        <f>IF('[1]#export'!A101="","",IF('[1]#export'!L101="","",IF(LEFT('[1]#export'!L101,4)="http",'[1]#export'!L101,"http://"&amp;TRIM('[1]#export'!L101))))</f>
        <v>https://www.kilntheatre.com</v>
      </c>
      <c r="O93" s="11" t="str">
        <f>IF('[1]#export'!A101="","",IF('[1]#export'!G101="","",IF(LEFT('[1]#export'!G101,13)="Discretionary","Multiple Boroughs",SUBSTITUTE('[1]#export'!G101,CHAR(10),", "))))</f>
        <v>Brent</v>
      </c>
      <c r="P93" s="11" t="str">
        <f>IF('[1]#export'!A101="","",'[1]#fixed_data'!$B$5)</f>
        <v>GB-CHC-237725</v>
      </c>
      <c r="Q93" s="11" t="str">
        <f>IF('[1]#export'!A101="","",'[1]#fixed_data'!$B$6)</f>
        <v>John Lyon's Charity</v>
      </c>
      <c r="R93" s="11" t="str">
        <f>IF('[1]#export'!A101="","",IF('[1]#export'!N101="","",'[1]#export'!N101))</f>
        <v>Cultural Capital</v>
      </c>
      <c r="S93" s="15" t="str">
        <f>IF('[1]#export'!A101="","",IF('[1]#export'!M101="","",'[1]#export'!M101))</f>
        <v>Main Grant</v>
      </c>
      <c r="T93" s="15" t="str">
        <f>IF('[1]#export'!A101="","",IF(AND(VALUE('[1]#export'!K101)&gt;12,OR('[1]#export'!M101="Bursary",'[1]#export'!M101="Main Grant")),"Multiple year grants are approved in principle for the full term as outlined but are subject to satisfactory reporting and annual authority from the Charity's Trustee to release each tranche.",""))</f>
        <v/>
      </c>
      <c r="U93" s="15" t="str">
        <f>IF('[1]#export'!A101="","",IF('[1]#export'!Q101="","",'[1]#export'!Q101))</f>
        <v>Direct Project Costs</v>
      </c>
      <c r="V93" s="15" t="str">
        <f>IF('[1]#export'!A101="","",IF('[1]#export'!O101="","",'[1]#export'!O101))</f>
        <v>Arts &amp; Science</v>
      </c>
      <c r="W93" s="15" t="str">
        <f>IF('[1]#export'!N101="","",'[1]#export'!$O$1)</f>
        <v>Programme Area</v>
      </c>
      <c r="X93" s="15" t="str">
        <f>IF('[1]#export'!A101="","",IF('[1]#export'!P101="","",'[1]#export'!P101))</f>
        <v>11-19 (Secondary YP)</v>
      </c>
      <c r="Y93" s="15" t="str">
        <f>IF('[1]#export'!P101="","",'[1]#export'!$P$1)</f>
        <v>Age Group</v>
      </c>
      <c r="Z93" s="16">
        <f>IF('[1]#export'!A101="","",'[1]#export'!I101)</f>
        <v>44449</v>
      </c>
      <c r="AA93" s="11" t="str">
        <f>IF('[1]#export'!A101="","",'[1]#fixed_data'!$B$8)</f>
        <v>http://jlc.london/</v>
      </c>
    </row>
    <row r="94" spans="1:27" x14ac:dyDescent="0.25">
      <c r="A94" s="11" t="str">
        <f>IF('[1]#export'!A102="","",CONCATENATE('[1]#fixed_data'!$B$2&amp;'[1]#export'!A102))</f>
        <v>360G-JLC-108752</v>
      </c>
      <c r="B94" s="11" t="str">
        <f>IF('[1]#export'!A102="","",CONCATENATE('[1]#export'!N102&amp;" grant to "&amp;'[1]#export'!B102))</f>
        <v>Cultural Capital grant to Turtle Key Arts</v>
      </c>
      <c r="C94" s="11" t="str">
        <f>IF('[1]#export'!A102="","",'[1]#export'!D102)</f>
        <v>Turtle's Model Theatre</v>
      </c>
      <c r="D94" s="11" t="str">
        <f>IF('[1]#export'!A102="","",'[1]#fixed_data'!$B$3)</f>
        <v>GBP</v>
      </c>
      <c r="E94" s="12">
        <f>IF('[1]#export'!A102="","",'[1]#export'!E102)</f>
        <v>35000</v>
      </c>
      <c r="F94" s="13" t="str">
        <f>IF('[1]#export'!A102="","",TEXT('[1]#export'!F102,"yyyy-mm-dd"))</f>
        <v>2021-07-14</v>
      </c>
      <c r="G94" s="13" t="str">
        <f>IF('[1]#export'!A102="","",IF('[1]#export'!J102="","",TEXT('[1]#export'!J102,"yyyy-mm-dd")))</f>
        <v>2021-09-01</v>
      </c>
      <c r="H94" s="11" t="str">
        <f>IF('[1]#export'!A102="","",'[1]#export'!K102)</f>
        <v>12</v>
      </c>
      <c r="I94" s="11" t="str">
        <f>IF('[1]#export'!A102="","",IF(LEFT('[1]#export'!C102,3)="GB-",'[1]#export'!C102,IF(AND(K94="",L94=""),'[1]#fixed_data'!$B$4&amp;SUBSTITUTE(J94," ","-"),IF(K94="","GB-COH-"&amp;L94,IF(LEFT(K94,2)="SC","GB-SC-"&amp;K94,IF(AND(LEFT(K94,1)="1",LEN(K94)=6),"GB-NIC-"&amp;K94,"GB-CHC-"&amp;K94))))))</f>
        <v>GB-CHC-1003113</v>
      </c>
      <c r="J94" s="11" t="str">
        <f>IF('[1]#export'!A102="","",'[1]#export'!B102)</f>
        <v>Turtle Key Arts</v>
      </c>
      <c r="K94" s="14" t="str">
        <f>IF('[1]#export'!A102="","",IF(ISBLANK('[1]#export'!C102),"",IF(LEFT('[1]#export'!C102,3)="GB-","",'[1]#export'!C102)))</f>
        <v>1003113</v>
      </c>
      <c r="L94" s="14"/>
      <c r="M94" s="11" t="str">
        <f>IF('[1]#export'!A102="","",IF('[1]#export'!H102="","",'[1]#export'!H102))</f>
        <v>W6 0QL</v>
      </c>
      <c r="N94" s="11" t="str">
        <f>IF('[1]#export'!A102="","",IF('[1]#export'!L102="","",IF(LEFT('[1]#export'!L102,4)="http",'[1]#export'!L102,"http://"&amp;TRIM('[1]#export'!L102))))</f>
        <v>http://www.turtlekeyarts.org.uk</v>
      </c>
      <c r="O94" s="11" t="str">
        <f>IF('[1]#export'!A102="","",IF('[1]#export'!G102="","",IF(LEFT('[1]#export'!G102,13)="Discretionary","Multiple Boroughs",SUBSTITUTE('[1]#export'!G102,CHAR(10),", "))))</f>
        <v>Westminster, H&amp;F</v>
      </c>
      <c r="P94" s="11" t="str">
        <f>IF('[1]#export'!A102="","",'[1]#fixed_data'!$B$5)</f>
        <v>GB-CHC-237725</v>
      </c>
      <c r="Q94" s="11" t="str">
        <f>IF('[1]#export'!A102="","",'[1]#fixed_data'!$B$6)</f>
        <v>John Lyon's Charity</v>
      </c>
      <c r="R94" s="11" t="str">
        <f>IF('[1]#export'!A102="","",IF('[1]#export'!N102="","",'[1]#export'!N102))</f>
        <v>Cultural Capital</v>
      </c>
      <c r="S94" s="15" t="str">
        <f>IF('[1]#export'!A102="","",IF('[1]#export'!M102="","",'[1]#export'!M102))</f>
        <v>Main Grant</v>
      </c>
      <c r="T94" s="15" t="str">
        <f>IF('[1]#export'!A102="","",IF(AND(VALUE('[1]#export'!K102)&gt;12,OR('[1]#export'!M102="Bursary",'[1]#export'!M102="Main Grant")),"Multiple year grants are approved in principle for the full term as outlined but are subject to satisfactory reporting and annual authority from the Charity's Trustee to release each tranche.",""))</f>
        <v/>
      </c>
      <c r="U94" s="15" t="str">
        <f>IF('[1]#export'!A102="","",IF('[1]#export'!Q102="","",'[1]#export'!Q102))</f>
        <v>Direct Project Costs</v>
      </c>
      <c r="V94" s="15" t="str">
        <f>IF('[1]#export'!A102="","",IF('[1]#export'!O102="","",'[1]#export'!O102))</f>
        <v>Arts &amp; Science</v>
      </c>
      <c r="W94" s="15" t="str">
        <f>IF('[1]#export'!O102="","",'[1]#export'!$O$1)</f>
        <v>Programme Area</v>
      </c>
      <c r="X94" s="15" t="str">
        <f>IF('[1]#export'!A102="","",IF('[1]#export'!P102="","",'[1]#export'!P102))</f>
        <v>11-19 (Secondary YP)</v>
      </c>
      <c r="Y94" s="15" t="str">
        <f>IF('[1]#export'!P102="","",'[1]#export'!$P$1)</f>
        <v>Age Group</v>
      </c>
      <c r="Z94" s="16">
        <f>IF('[1]#export'!A102="","",'[1]#export'!I102)</f>
        <v>44449</v>
      </c>
      <c r="AA94" s="11" t="str">
        <f>IF('[1]#export'!A102="","",'[1]#fixed_data'!$B$8)</f>
        <v>http://jlc.london/</v>
      </c>
    </row>
    <row r="95" spans="1:27" x14ac:dyDescent="0.25">
      <c r="A95" s="11" t="str">
        <f>IF('[1]#export'!A103="","",CONCATENATE('[1]#fixed_data'!$B$2&amp;'[1]#export'!A103))</f>
        <v>360G-JLC-108658</v>
      </c>
      <c r="B95" s="11" t="str">
        <f>IF('[1]#export'!A103="","",CONCATENATE('[1]#export'!N103&amp;" grant to "&amp;'[1]#export'!B103))</f>
        <v>Recovery grant to The VIP - Violence Intervention Project</v>
      </c>
      <c r="C95" s="11" t="str">
        <f>IF('[1]#export'!A103="","",'[1]#export'!D103)</f>
        <v>Core Costs</v>
      </c>
      <c r="D95" s="11" t="str">
        <f>IF('[1]#export'!A103="","",'[1]#fixed_data'!$B$3)</f>
        <v>GBP</v>
      </c>
      <c r="E95" s="12">
        <f>IF('[1]#export'!A103="","",'[1]#export'!E103)</f>
        <v>150000</v>
      </c>
      <c r="F95" s="13" t="str">
        <f>IF('[1]#export'!A103="","",TEXT('[1]#export'!F103,"yyyy-mm-dd"))</f>
        <v>2021-07-14</v>
      </c>
      <c r="G95" s="13" t="str">
        <f>IF('[1]#export'!A103="","",IF('[1]#export'!J103="","",TEXT('[1]#export'!J103,"yyyy-mm-dd")))</f>
        <v>2021-08-01</v>
      </c>
      <c r="H95" s="11" t="str">
        <f>IF('[1]#export'!A103="","",'[1]#export'!K103)</f>
        <v>36</v>
      </c>
      <c r="I95" s="11" t="str">
        <f>IF('[1]#export'!A103="","",IF(LEFT('[1]#export'!C103,3)="GB-",'[1]#export'!C103,IF(AND(K95="",L95=""),'[1]#fixed_data'!$B$4&amp;SUBSTITUTE(J95," ","-"),IF(K95="","GB-COH-"&amp;L95,IF(LEFT(K95,2)="SC","GB-SC-"&amp;K95,IF(AND(LEFT(K95,1)="1",LEN(K95)=6),"GB-NIC-"&amp;K95,"GB-CHC-"&amp;K95))))))</f>
        <v>GB-CHC-1175817</v>
      </c>
      <c r="J95" s="11" t="str">
        <f>IF('[1]#export'!A103="","",'[1]#export'!B103)</f>
        <v>The VIP - Violence Intervention Project</v>
      </c>
      <c r="K95" s="14" t="str">
        <f>IF('[1]#export'!A103="","",IF(ISBLANK('[1]#export'!C103),"",IF(LEFT('[1]#export'!C103,3)="GB-","",'[1]#export'!C103)))</f>
        <v>1175817</v>
      </c>
      <c r="L95" s="14"/>
      <c r="M95" s="11" t="str">
        <f>IF('[1]#export'!A103="","",IF('[1]#export'!H103="","",'[1]#export'!H103))</f>
        <v>W113LQ</v>
      </c>
      <c r="N95" s="11" t="s">
        <v>48</v>
      </c>
      <c r="O95" s="11" t="str">
        <f>IF('[1]#export'!A103="","",IF('[1]#export'!G103="","",IF(LEFT('[1]#export'!G103,13)="Discretionary","Multiple Boroughs",SUBSTITUTE('[1]#export'!G103,CHAR(10),", "))))</f>
        <v>H&amp;F</v>
      </c>
      <c r="P95" s="11" t="str">
        <f>IF('[1]#export'!A103="","",'[1]#fixed_data'!$B$5)</f>
        <v>GB-CHC-237725</v>
      </c>
      <c r="Q95" s="11" t="str">
        <f>IF('[1]#export'!A103="","",'[1]#fixed_data'!$B$6)</f>
        <v>John Lyon's Charity</v>
      </c>
      <c r="R95" s="11" t="str">
        <f>IF('[1]#export'!A103="","",IF('[1]#export'!N103="","",'[1]#export'!N103))</f>
        <v>Recovery</v>
      </c>
      <c r="S95" s="15" t="str">
        <f>IF('[1]#export'!A103="","",IF('[1]#export'!M103="","",'[1]#export'!M103))</f>
        <v>Main Grant</v>
      </c>
      <c r="T95" s="15" t="str">
        <f>IF('[1]#export'!A103="","",IF(AND(VALUE('[1]#export'!K103)&gt;12,OR('[1]#export'!M103="Bursary",'[1]#export'!M103="Main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5" s="15" t="str">
        <f>IF('[1]#export'!A103="","",IF('[1]#export'!Q103="","",'[1]#export'!Q103))</f>
        <v>Core Costs</v>
      </c>
      <c r="V95" s="15" t="str">
        <f>IF('[1]#export'!A103="","",IF('[1]#export'!O103="","",'[1]#export'!O103))</f>
        <v>Youth Issues</v>
      </c>
      <c r="W95" s="15" t="str">
        <f>IF('[1]#export'!O103="","",'[1]#export'!$O$1)</f>
        <v>Programme Area</v>
      </c>
      <c r="X95" s="15" t="str">
        <f>IF('[1]#export'!A103="","",IF('[1]#export'!P103="","",'[1]#export'!P103))</f>
        <v>11-25 (Secondary+ YP)</v>
      </c>
      <c r="Y95" s="15" t="str">
        <f>IF('[1]#export'!P103="","",'[1]#export'!$P$1)</f>
        <v>Age Group</v>
      </c>
      <c r="Z95" s="16">
        <f>IF('[1]#export'!A103="","",'[1]#export'!I103)</f>
        <v>44566</v>
      </c>
      <c r="AA95" s="11" t="str">
        <f>IF('[1]#export'!A103="","",'[1]#fixed_data'!$B$8)</f>
        <v>http://jlc.london/</v>
      </c>
    </row>
    <row r="96" spans="1:27" x14ac:dyDescent="0.25">
      <c r="A96" s="11" t="str">
        <f>IF('[1]#export'!A104="","",CONCATENATE('[1]#fixed_data'!$B$2&amp;'[1]#export'!A104))</f>
        <v>360G-JLC-108761</v>
      </c>
      <c r="B96" s="11" t="str">
        <f>IF('[1]#export'!A104="","",CONCATENATE('[1]#export'!N104&amp;" grant to "&amp;'[1]#export'!B104))</f>
        <v>Cultural Capital grant to Wac Arts</v>
      </c>
      <c r="C96" s="11" t="str">
        <f>IF('[1]#export'!A104="","",'[1]#export'!D104)</f>
        <v>Reach and Pathways Expansion Programme</v>
      </c>
      <c r="D96" s="11" t="str">
        <f>IF('[1]#export'!A104="","",'[1]#fixed_data'!$B$3)</f>
        <v>GBP</v>
      </c>
      <c r="E96" s="12">
        <f>IF('[1]#export'!A104="","",'[1]#export'!E104)</f>
        <v>23800</v>
      </c>
      <c r="F96" s="13" t="str">
        <f>IF('[1]#export'!A104="","",TEXT('[1]#export'!F104,"yyyy-mm-dd"))</f>
        <v>2021-07-14</v>
      </c>
      <c r="G96" s="13" t="str">
        <f>IF('[1]#export'!A104="","",IF('[1]#export'!J104="","",TEXT('[1]#export'!J104,"yyyy-mm-dd")))</f>
        <v>2021-10-01</v>
      </c>
      <c r="H96" s="11" t="str">
        <f>IF('[1]#export'!A104="","",'[1]#export'!K104)</f>
        <v>12</v>
      </c>
      <c r="I96" s="11" t="str">
        <f>IF('[1]#export'!A104="","",IF(LEFT('[1]#export'!C104,3)="GB-",'[1]#export'!C104,IF(AND(K96="",L96=""),'[1]#fixed_data'!$B$4&amp;SUBSTITUTE(J96," ","-"),IF(K96="","GB-COH-"&amp;L96,IF(LEFT(K96,2)="SC","GB-SC-"&amp;K96,IF(AND(LEFT(K96,1)="1",LEN(K96)=6),"GB-NIC-"&amp;K96,"GB-CHC-"&amp;K96))))))</f>
        <v>GB-CHC-267043</v>
      </c>
      <c r="J96" s="11" t="str">
        <f>IF('[1]#export'!A104="","",'[1]#export'!B104)</f>
        <v>Wac Arts</v>
      </c>
      <c r="K96" s="14" t="str">
        <f>IF('[1]#export'!A104="","",IF(ISBLANK('[1]#export'!C104),"",IF(LEFT('[1]#export'!C104,3)="GB-","",'[1]#export'!C104)))</f>
        <v>267043</v>
      </c>
      <c r="L96" s="14"/>
      <c r="M96" s="11" t="str">
        <f>IF('[1]#export'!A104="","",IF('[1]#export'!H104="","",'[1]#export'!H104))</f>
        <v>NW3 4QP</v>
      </c>
      <c r="N96" s="11" t="str">
        <f>IF('[1]#export'!A104="","",IF('[1]#export'!L104="","",IF(LEFT('[1]#export'!L104,4)="http",'[1]#export'!L104,"http://"&amp;TRIM('[1]#export'!L104))))</f>
        <v>http://www.wacarts.co.uk</v>
      </c>
      <c r="O96" s="11" t="str">
        <f>IF('[1]#export'!A104="","",IF('[1]#export'!G104="","",IF(LEFT('[1]#export'!G104,13)="Discretionary","Multiple Boroughs",SUBSTITUTE('[1]#export'!G104,CHAR(10),", "))))</f>
        <v>Barnet, Brent, Ealing, Camden</v>
      </c>
      <c r="P96" s="11" t="str">
        <f>IF('[1]#export'!A104="","",'[1]#fixed_data'!$B$5)</f>
        <v>GB-CHC-237725</v>
      </c>
      <c r="Q96" s="11" t="str">
        <f>IF('[1]#export'!A104="","",'[1]#fixed_data'!$B$6)</f>
        <v>John Lyon's Charity</v>
      </c>
      <c r="R96" s="11" t="str">
        <f>IF('[1]#export'!A104="","",IF('[1]#export'!N104="","",'[1]#export'!N104))</f>
        <v>Cultural Capital</v>
      </c>
      <c r="S96" s="15" t="str">
        <f>IF('[1]#export'!A104="","",IF('[1]#export'!M104="","",'[1]#export'!M104))</f>
        <v>Main Grant</v>
      </c>
      <c r="T96" s="15" t="str">
        <f>IF('[1]#export'!A104="","",IF(AND(VALUE('[1]#export'!K104)&gt;12,OR('[1]#export'!M104="Bursary",'[1]#export'!M104="Main Grant")),"Multiple year grants are approved in principle for the full term as outlined but are subject to satisfactory reporting and annual authority from the Charity's Trustee to release each tranche.",""))</f>
        <v/>
      </c>
      <c r="U96" s="15" t="str">
        <f>IF('[1]#export'!A104="","",IF('[1]#export'!Q104="","",'[1]#export'!Q104))</f>
        <v>Direct Project Costs</v>
      </c>
      <c r="V96" s="15" t="str">
        <f>IF('[1]#export'!A104="","",IF('[1]#export'!O104="","",'[1]#export'!O104))</f>
        <v>Arts &amp; Science</v>
      </c>
      <c r="W96" s="15" t="str">
        <f>IF('[1]#export'!O104="","",'[1]#export'!$O$1)</f>
        <v>Programme Area</v>
      </c>
      <c r="X96" s="15" t="str">
        <f>IF('[1]#export'!A104="","",IF('[1]#export'!P104="","",'[1]#export'!P104))</f>
        <v>5-19 (School Age CYP)</v>
      </c>
      <c r="Y96" s="15" t="str">
        <f>IF('[1]#export'!P104="","",'[1]#export'!$P$1)</f>
        <v>Age Group</v>
      </c>
      <c r="Z96" s="16">
        <f>IF('[1]#export'!A104="","",'[1]#export'!I104)</f>
        <v>44491</v>
      </c>
      <c r="AA96" s="11" t="str">
        <f>IF('[1]#export'!A104="","",'[1]#fixed_data'!$B$8)</f>
        <v>http://jlc.london/</v>
      </c>
    </row>
    <row r="97" spans="1:27" x14ac:dyDescent="0.25">
      <c r="A97" s="11" t="str">
        <f>IF('[1]#export'!A105="","",CONCATENATE('[1]#fixed_data'!$B$2&amp;'[1]#export'!A105))</f>
        <v>360G-JLC-108765</v>
      </c>
      <c r="B97" s="11" t="str">
        <f>IF('[1]#export'!A105="","",CONCATENATE('[1]#export'!N105&amp;" grant to "&amp;'[1]#export'!B105))</f>
        <v>Cultural Capital grant to White City Theatre Project</v>
      </c>
      <c r="C97" s="11" t="str">
        <f>IF('[1]#export'!A105="","",'[1]#export'!D105)</f>
        <v>React Arts Festival</v>
      </c>
      <c r="D97" s="11" t="str">
        <f>IF('[1]#export'!A105="","",'[1]#fixed_data'!$B$3)</f>
        <v>GBP</v>
      </c>
      <c r="E97" s="12">
        <f>IF('[1]#export'!A105="","",'[1]#export'!E105)</f>
        <v>35000</v>
      </c>
      <c r="F97" s="13" t="str">
        <f>IF('[1]#export'!A105="","",TEXT('[1]#export'!F105,"yyyy-mm-dd"))</f>
        <v>2021-07-14</v>
      </c>
      <c r="G97" s="13" t="str">
        <f>IF('[1]#export'!A105="","",IF('[1]#export'!J105="","",TEXT('[1]#export'!J105,"yyyy-mm-dd")))</f>
        <v>2021-09-01</v>
      </c>
      <c r="H97" s="11" t="str">
        <f>IF('[1]#export'!A105="","",'[1]#export'!K105)</f>
        <v>12</v>
      </c>
      <c r="I97" s="11" t="str">
        <f>IF('[1]#export'!A105="","",IF(LEFT('[1]#export'!C105,3)="GB-",'[1]#export'!C105,IF(AND(K97="",L97=""),'[1]#fixed_data'!$B$4&amp;SUBSTITUTE(J97," ","-"),IF(K97="","GB-COH-"&amp;L97,IF(LEFT(K97,2)="SC","GB-SC-"&amp;K97,IF(AND(LEFT(K97,1)="1",LEN(K97)=6),"GB-NIC-"&amp;K97,"GB-CHC-"&amp;K97))))))</f>
        <v>GB-CHC-1183012</v>
      </c>
      <c r="J97" s="11" t="str">
        <f>IF('[1]#export'!A105="","",'[1]#export'!B105)</f>
        <v>White City Theatre Project</v>
      </c>
      <c r="K97" s="14" t="str">
        <f>IF('[1]#export'!A105="","",IF(ISBLANK('[1]#export'!C105),"",IF(LEFT('[1]#export'!C105,3)="GB-","",'[1]#export'!C105)))</f>
        <v>1183012</v>
      </c>
      <c r="L97" s="14"/>
      <c r="M97" s="11" t="str">
        <f>IF('[1]#export'!A105="","",IF('[1]#export'!H105="","",'[1]#export'!H105))</f>
        <v>W3 7SE</v>
      </c>
      <c r="N97" s="11" t="str">
        <f>IF('[1]#export'!A105="","",IF('[1]#export'!L105="","",IF(LEFT('[1]#export'!L105,4)="http",'[1]#export'!L105,"http://"&amp;TRIM('[1]#export'!L105))))</f>
        <v>http://www.whitecitytheatre.com</v>
      </c>
      <c r="O97" s="11" t="str">
        <f>IF('[1]#export'!A105="","",IF('[1]#export'!G105="","",IF(LEFT('[1]#export'!G105,13)="Discretionary","Multiple Boroughs",SUBSTITUTE('[1]#export'!G105,CHAR(10),", "))))</f>
        <v>Ealing, H&amp;F</v>
      </c>
      <c r="P97" s="11" t="str">
        <f>IF('[1]#export'!A105="","",'[1]#fixed_data'!$B$5)</f>
        <v>GB-CHC-237725</v>
      </c>
      <c r="Q97" s="11" t="str">
        <f>IF('[1]#export'!A105="","",'[1]#fixed_data'!$B$6)</f>
        <v>John Lyon's Charity</v>
      </c>
      <c r="R97" s="11" t="str">
        <f>IF('[1]#export'!A105="","",IF('[1]#export'!N105="","",'[1]#export'!N105))</f>
        <v>Cultural Capital</v>
      </c>
      <c r="S97" s="15" t="str">
        <f>IF('[1]#export'!A105="","",IF('[1]#export'!M105="","",'[1]#export'!M105))</f>
        <v>Main Grant</v>
      </c>
      <c r="T97" s="15" t="str">
        <f>IF('[1]#export'!A105="","",IF(AND(VALUE('[1]#export'!K105)&gt;12,OR('[1]#export'!M105="Bursary",'[1]#export'!M105="Main Grant")),"Multiple year grants are approved in principle for the full term as outlined but are subject to satisfactory reporting and annual authority from the Charity's Trustee to release each tranche.",""))</f>
        <v/>
      </c>
      <c r="U97" s="15" t="str">
        <f>IF('[1]#export'!A105="","",IF('[1]#export'!Q105="","",'[1]#export'!Q105))</f>
        <v>Direct Project Costs</v>
      </c>
      <c r="V97" s="15" t="str">
        <f>IF('[1]#export'!A105="","",IF('[1]#export'!O105="","",'[1]#export'!O105))</f>
        <v>Arts &amp; Science</v>
      </c>
      <c r="W97" s="15" t="str">
        <f>IF('[1]#export'!O105="","",'[1]#export'!$O$1)</f>
        <v>Programme Area</v>
      </c>
      <c r="X97" s="15" t="str">
        <f>IF('[1]#export'!A105="","",IF('[1]#export'!P105="","",'[1]#export'!P105))</f>
        <v>11-19 (Secondary YP)</v>
      </c>
      <c r="Y97" s="15" t="str">
        <f>IF('[1]#export'!P105="","",'[1]#export'!$P$1)</f>
        <v>Age Group</v>
      </c>
      <c r="Z97" s="16">
        <f>IF('[1]#export'!A105="","",'[1]#export'!I105)</f>
        <v>44449</v>
      </c>
      <c r="AA97" s="11" t="str">
        <f>IF('[1]#export'!A105="","",'[1]#fixed_data'!$B$8)</f>
        <v>http://jlc.london/</v>
      </c>
    </row>
    <row r="98" spans="1:27" x14ac:dyDescent="0.25">
      <c r="A98" s="11" t="str">
        <f>IF('[1]#export'!A106="","",CONCATENATE('[1]#fixed_data'!$B$2&amp;'[1]#export'!A106))</f>
        <v>360G-JLC-108716</v>
      </c>
      <c r="B98" s="11" t="str">
        <f>IF('[1]#export'!A106="","",CONCATENATE('[1]#export'!N106&amp;" grant to "&amp;'[1]#export'!B106))</f>
        <v>SHAF grant to 8th Hendon Scouts</v>
      </c>
      <c r="C98" s="11" t="str">
        <f>IF('[1]#export'!A106="","",'[1]#export'!D106)</f>
        <v>Summer Camp 2021</v>
      </c>
      <c r="D98" s="11" t="str">
        <f>IF('[1]#export'!A106="","",'[1]#fixed_data'!$B$3)</f>
        <v>GBP</v>
      </c>
      <c r="E98" s="12">
        <f>IF('[1]#export'!A106="","",'[1]#export'!E106)</f>
        <v>1250</v>
      </c>
      <c r="F98" s="13" t="str">
        <f>IF('[1]#export'!A106="","",TEXT('[1]#export'!F106,"yyyy-mm-dd"))</f>
        <v>2021-06-21</v>
      </c>
      <c r="G98" s="13" t="str">
        <f>IF('[1]#export'!A106="","",IF('[1]#export'!J106="","",TEXT('[1]#export'!J106,"yyyy-mm-dd")))</f>
        <v>2021-07-23</v>
      </c>
      <c r="H98" s="11" t="str">
        <f>IF('[1]#export'!A106="","",'[1]#export'!K106)</f>
        <v>12</v>
      </c>
      <c r="I98" s="11" t="str">
        <f>IF('[1]#export'!A106="","",IF(LEFT('[1]#export'!C106,3)="GB-",'[1]#export'!C106,IF(AND(K98="",L98=""),'[1]#fixed_data'!$B$4&amp;SUBSTITUTE(J98," ","-"),IF(K98="","GB-COH-"&amp;L98,IF(LEFT(K98,2)="SC","GB-SC-"&amp;K98,IF(AND(LEFT(K98,1)="1",LEN(K98)=6),"GB-NIC-"&amp;K98,"GB-CHC-"&amp;K98))))))</f>
        <v>GB-CHC-1144142</v>
      </c>
      <c r="J98" s="11" t="str">
        <f>IF('[1]#export'!A106="","",'[1]#export'!B106)</f>
        <v>8th Hendon Scouts</v>
      </c>
      <c r="K98" s="14" t="str">
        <f>IF('[1]#export'!A106="","",IF(ISBLANK('[1]#export'!C106),"",IF(LEFT('[1]#export'!C106,3)="GB-","",'[1]#export'!C106)))</f>
        <v>1144142</v>
      </c>
      <c r="L98" s="14"/>
      <c r="M98" s="11" t="str">
        <f>IF('[1]#export'!A106="","",IF('[1]#export'!H106="","",'[1]#export'!H106))</f>
        <v>NW4 4JT</v>
      </c>
      <c r="N98" s="11" t="str">
        <f>IF('[1]#export'!A106="","",IF('[1]#export'!L106="","",IF(LEFT('[1]#export'!L106,4)="http",'[1]#export'!L106,"http://"&amp;TRIM('[1]#export'!L106))))</f>
        <v>http://www.8thhendon.org</v>
      </c>
      <c r="O98" s="11" t="str">
        <f>IF('[1]#export'!A106="","",IF('[1]#export'!G106="","",IF(LEFT('[1]#export'!G106,13)="Discretionary","Multiple Boroughs",SUBSTITUTE('[1]#export'!G106,CHAR(10),", "))))</f>
        <v>Barnet</v>
      </c>
      <c r="P98" s="11" t="str">
        <f>IF('[1]#export'!A106="","",'[1]#fixed_data'!$B$5)</f>
        <v>GB-CHC-237725</v>
      </c>
      <c r="Q98" s="11" t="str">
        <f>IF('[1]#export'!A106="","",'[1]#fixed_data'!$B$6)</f>
        <v>John Lyon's Charity</v>
      </c>
      <c r="R98" s="11" t="str">
        <f>IF('[1]#export'!A106="","",IF('[1]#export'!N106="","",'[1]#export'!N106))</f>
        <v>SHAF</v>
      </c>
      <c r="S98" s="15" t="str">
        <f>IF('[1]#export'!A106="","",IF('[1]#export'!M106="","",'[1]#export'!M106))</f>
        <v>School Holiday Activity Fund</v>
      </c>
      <c r="T98" s="15" t="str">
        <f>IF('[1]#export'!A106="","",IF(AND(VALUE('[1]#export'!K106)&gt;12,OR('[1]#export'!M106="Bursary",'[1]#export'!M106="Main Grant")),"Multiple year grants are approved in principle for the full term as outlined but are subject to satisfactory reporting and annual authority from the Charity's Trustee to release each tranche.",""))</f>
        <v/>
      </c>
      <c r="U98" s="15" t="str">
        <f>IF('[1]#export'!A106="","",IF('[1]#export'!Q106="","",'[1]#export'!Q106))</f>
        <v>Direct Project Costs</v>
      </c>
      <c r="V98" s="15" t="str">
        <f>IF('[1]#export'!A106="","",IF('[1]#export'!O106="","",'[1]#export'!O106))</f>
        <v>Youth Clubs &amp; Youth Activities</v>
      </c>
      <c r="W98" s="15" t="str">
        <f>IF('[1]#export'!O106="","",'[1]#export'!$O$1)</f>
        <v>Programme Area</v>
      </c>
      <c r="X98" s="15" t="str">
        <f>IF('[1]#export'!A106="","",IF('[1]#export'!P106="","",'[1]#export'!P106))</f>
        <v>11-19 (Secondary YP)</v>
      </c>
      <c r="Y98" s="15" t="str">
        <f>IF('[1]#export'!P106="","",'[1]#export'!$P$1)</f>
        <v>Age Group</v>
      </c>
      <c r="Z98" s="16">
        <f>IF('[1]#export'!A106="","",'[1]#export'!I106)</f>
        <v>44426</v>
      </c>
      <c r="AA98" s="11" t="str">
        <f>IF('[1]#export'!A106="","",'[1]#fixed_data'!$B$8)</f>
        <v>http://jlc.london/</v>
      </c>
    </row>
    <row r="99" spans="1:27" x14ac:dyDescent="0.25">
      <c r="A99" s="11" t="str">
        <f>IF('[1]#export'!A107="","",CONCATENATE('[1]#fixed_data'!$B$2&amp;'[1]#export'!A107))</f>
        <v>360G-JLC-108711</v>
      </c>
      <c r="B99" s="11" t="str">
        <f>IF('[1]#export'!A107="","",CONCATENATE('[1]#export'!N107&amp;" grant to "&amp;'[1]#export'!B107))</f>
        <v>SHAF grant to Alridha Foundation</v>
      </c>
      <c r="C99" s="11" t="str">
        <f>IF('[1]#export'!A107="","",'[1]#export'!D107)</f>
        <v>School Holiday Activities</v>
      </c>
      <c r="D99" s="11" t="str">
        <f>IF('[1]#export'!A107="","",'[1]#fixed_data'!$B$3)</f>
        <v>GBP</v>
      </c>
      <c r="E99" s="12">
        <f>IF('[1]#export'!A107="","",'[1]#export'!E107)</f>
        <v>3900</v>
      </c>
      <c r="F99" s="13" t="str">
        <f>IF('[1]#export'!A107="","",TEXT('[1]#export'!F107,"yyyy-mm-dd"))</f>
        <v>2021-06-21</v>
      </c>
      <c r="G99" s="13" t="str">
        <f>IF('[1]#export'!A107="","",IF('[1]#export'!J107="","",TEXT('[1]#export'!J107,"yyyy-mm-dd")))</f>
        <v>2021-07-27</v>
      </c>
      <c r="H99" s="11" t="str">
        <f>IF('[1]#export'!A107="","",'[1]#export'!K107)</f>
        <v>12</v>
      </c>
      <c r="I99" s="11" t="str">
        <f>IF('[1]#export'!A107="","",IF(LEFT('[1]#export'!C107,3)="GB-",'[1]#export'!C107,IF(AND(K99="",L99=""),'[1]#fixed_data'!$B$4&amp;SUBSTITUTE(J99," ","-"),IF(K99="","GB-COH-"&amp;L99,IF(LEFT(K99,2)="SC","GB-SC-"&amp;K99,IF(AND(LEFT(K99,1)="1",LEN(K99)=6),"GB-NIC-"&amp;K99,"GB-CHC-"&amp;K99))))))</f>
        <v>GB-CHC-1142811</v>
      </c>
      <c r="J99" s="11" t="str">
        <f>IF('[1]#export'!A107="","",'[1]#export'!B107)</f>
        <v>Alridha Foundation</v>
      </c>
      <c r="K99" s="14" t="str">
        <f>IF('[1]#export'!A107="","",IF(ISBLANK('[1]#export'!C107),"",IF(LEFT('[1]#export'!C107,3)="GB-","",'[1]#export'!C107)))</f>
        <v>1142811</v>
      </c>
      <c r="L99" s="14"/>
      <c r="M99" s="11" t="str">
        <f>IF('[1]#export'!A107="","",IF('[1]#export'!H107="","",'[1]#export'!H107))</f>
        <v>NW2 7JP</v>
      </c>
      <c r="N99" s="11" t="str">
        <f>IF('[1]#export'!A107="","",IF('[1]#export'!L107="","",IF(LEFT('[1]#export'!L107,4)="http",'[1]#export'!L107,"http://"&amp;TRIM('[1]#export'!L107))))</f>
        <v>https://alridha.org/community-programs/</v>
      </c>
      <c r="O99" s="11" t="str">
        <f>IF('[1]#export'!A107="","",IF('[1]#export'!G107="","",IF(LEFT('[1]#export'!G107,13)="Discretionary","Multiple Boroughs",SUBSTITUTE('[1]#export'!G107,CHAR(10),", "))))</f>
        <v>Harrow, Brent</v>
      </c>
      <c r="P99" s="11" t="str">
        <f>IF('[1]#export'!A107="","",'[1]#fixed_data'!$B$5)</f>
        <v>GB-CHC-237725</v>
      </c>
      <c r="Q99" s="11" t="str">
        <f>IF('[1]#export'!A107="","",'[1]#fixed_data'!$B$6)</f>
        <v>John Lyon's Charity</v>
      </c>
      <c r="R99" s="11" t="str">
        <f>IF('[1]#export'!A107="","",IF('[1]#export'!N107="","",'[1]#export'!N107))</f>
        <v>SHAF</v>
      </c>
      <c r="S99" s="15" t="str">
        <f>IF('[1]#export'!A107="","",IF('[1]#export'!M107="","",'[1]#export'!M107))</f>
        <v>School Holiday Activity Fund</v>
      </c>
      <c r="T99" s="15" t="str">
        <f>IF('[1]#export'!A107="","",IF(AND(VALUE('[1]#export'!K107)&gt;12,OR('[1]#export'!M107="Bursary",'[1]#export'!M107="Main Grant")),"Multiple year grants are approved in principle for the full term as outlined but are subject to satisfactory reporting and annual authority from the Charity's Trustee to release each tranche.",""))</f>
        <v/>
      </c>
      <c r="U99" s="15" t="str">
        <f>IF('[1]#export'!A107="","",IF('[1]#export'!Q107="","",'[1]#export'!Q107))</f>
        <v>Direct Project Costs</v>
      </c>
      <c r="V99" s="15" t="str">
        <f>IF('[1]#export'!A107="","",IF('[1]#export'!O107="","",'[1]#export'!O107))</f>
        <v>Youth Clubs &amp; Youth Activities</v>
      </c>
      <c r="W99" s="15" t="str">
        <f>IF('[1]#export'!O107="","",'[1]#export'!$O$1)</f>
        <v>Programme Area</v>
      </c>
      <c r="X99" s="15" t="str">
        <f>IF('[1]#export'!A107="","",IF('[1]#export'!P107="","",'[1]#export'!P107))</f>
        <v>5-19 (School Age CYP)</v>
      </c>
      <c r="Y99" s="15" t="str">
        <f>IF('[1]#export'!P107="","",'[1]#export'!$P$1)</f>
        <v>Age Group</v>
      </c>
      <c r="Z99" s="16">
        <f>IF('[1]#export'!A107="","",'[1]#export'!I107)</f>
        <v>44439</v>
      </c>
      <c r="AA99" s="11" t="str">
        <f>IF('[1]#export'!A107="","",'[1]#fixed_data'!$B$8)</f>
        <v>http://jlc.london/</v>
      </c>
    </row>
    <row r="100" spans="1:27" x14ac:dyDescent="0.25">
      <c r="A100" s="11" t="str">
        <f>IF('[1]#export'!A108="","",CONCATENATE('[1]#fixed_data'!$B$2&amp;'[1]#export'!A108))</f>
        <v>360G-JLC-108698</v>
      </c>
      <c r="B100" s="11" t="str">
        <f>IF('[1]#export'!A108="","",CONCATENATE('[1]#export'!N108&amp;" grant to "&amp;'[1]#export'!B108))</f>
        <v>SHAF grant to Arts For Life Project</v>
      </c>
      <c r="C100" s="11" t="str">
        <f>IF('[1]#export'!A108="","",'[1]#export'!D108)</f>
        <v>Summer Creative Crew Drop-in</v>
      </c>
      <c r="D100" s="11" t="str">
        <f>IF('[1]#export'!A108="","",'[1]#fixed_data'!$B$3)</f>
        <v>GBP</v>
      </c>
      <c r="E100" s="12">
        <f>IF('[1]#export'!A108="","",'[1]#export'!E108)</f>
        <v>4000</v>
      </c>
      <c r="F100" s="13" t="str">
        <f>IF('[1]#export'!A108="","",TEXT('[1]#export'!F108,"yyyy-mm-dd"))</f>
        <v>2021-06-21</v>
      </c>
      <c r="G100" s="13" t="str">
        <f>IF('[1]#export'!A108="","",IF('[1]#export'!J108="","",TEXT('[1]#export'!J108,"yyyy-mm-dd")))</f>
        <v>2021-07-19</v>
      </c>
      <c r="H100" s="11" t="str">
        <f>IF('[1]#export'!A108="","",'[1]#export'!K108)</f>
        <v>12</v>
      </c>
      <c r="I100" s="11" t="str">
        <f>IF('[1]#export'!A108="","",IF(LEFT('[1]#export'!C108,3)="GB-",'[1]#export'!C108,IF(AND(K100="",L100=""),'[1]#fixed_data'!$B$4&amp;SUBSTITUTE(J100," ","-"),IF(K100="","GB-COH-"&amp;L100,IF(LEFT(K100,2)="SC","GB-SC-"&amp;K100,IF(AND(LEFT(K100,1)="1",LEN(K100)=6),"GB-NIC-"&amp;K100,"GB-CHC-"&amp;K100))))))</f>
        <v>GB-CHC-1182882</v>
      </c>
      <c r="J100" s="11" t="str">
        <f>IF('[1]#export'!A108="","",'[1]#export'!B108)</f>
        <v>Arts For Life Project</v>
      </c>
      <c r="K100" s="14" t="str">
        <f>IF('[1]#export'!A108="","",IF(ISBLANK('[1]#export'!C108),"",IF(LEFT('[1]#export'!C108,3)="GB-","",'[1]#export'!C108)))</f>
        <v>1182882</v>
      </c>
      <c r="L100" s="14"/>
      <c r="M100" s="11" t="str">
        <f>IF('[1]#export'!A108="","",IF('[1]#export'!H108="","",'[1]#export'!H108))</f>
        <v>HA6 1DP</v>
      </c>
      <c r="N100" s="11" t="str">
        <f>IF('[1]#export'!A108="","",IF('[1]#export'!L108="","",IF(LEFT('[1]#export'!L108,4)="http",'[1]#export'!L108,"http://"&amp;TRIM('[1]#export'!L108))))</f>
        <v>http://www.artsforlifeproject.org</v>
      </c>
      <c r="O100" s="11" t="str">
        <f>IF('[1]#export'!A108="","",IF('[1]#export'!G108="","",IF(LEFT('[1]#export'!G108,13)="Discretionary","Multiple Boroughs",SUBSTITUTE('[1]#export'!G108,CHAR(10),", "))))</f>
        <v>Harrow</v>
      </c>
      <c r="P100" s="11" t="str">
        <f>IF('[1]#export'!A108="","",'[1]#fixed_data'!$B$5)</f>
        <v>GB-CHC-237725</v>
      </c>
      <c r="Q100" s="11" t="str">
        <f>IF('[1]#export'!A108="","",'[1]#fixed_data'!$B$6)</f>
        <v>John Lyon's Charity</v>
      </c>
      <c r="R100" s="11" t="str">
        <f>IF('[1]#export'!A108="","",IF('[1]#export'!N108="","",'[1]#export'!N108))</f>
        <v>SHAF</v>
      </c>
      <c r="S100" s="15" t="str">
        <f>IF('[1]#export'!A108="","",IF('[1]#export'!M108="","",'[1]#export'!M108))</f>
        <v>School Holiday Activity Fund</v>
      </c>
      <c r="T100" s="15" t="str">
        <f>IF('[1]#export'!A108="","",IF(AND(VALUE('[1]#export'!K108)&gt;12,OR('[1]#export'!M108="Bursary",'[1]#export'!M108="Main Grant")),"Multiple year grants are approved in principle for the full term as outlined but are subject to satisfactory reporting and annual authority from the Charity's Trustee to release each tranche.",""))</f>
        <v/>
      </c>
      <c r="U100" s="15" t="str">
        <f>IF('[1]#export'!A108="","",IF('[1]#export'!Q108="","",'[1]#export'!Q108))</f>
        <v>Direct Project Costs</v>
      </c>
      <c r="V100" s="15" t="str">
        <f>IF('[1]#export'!A108="","",IF('[1]#export'!O108="","",'[1]#export'!O108))</f>
        <v>Arts &amp; Science</v>
      </c>
      <c r="W100" s="15" t="str">
        <f>IF('[1]#export'!O108="","",'[1]#export'!$O$1)</f>
        <v>Programme Area</v>
      </c>
      <c r="X100" s="15" t="str">
        <f>IF('[1]#export'!A108="","",IF('[1]#export'!P108="","",'[1]#export'!P108))</f>
        <v>0-25 Years Old</v>
      </c>
      <c r="Y100" s="15" t="str">
        <f>IF('[1]#export'!P108="","",'[1]#export'!$P$1)</f>
        <v>Age Group</v>
      </c>
      <c r="Z100" s="16">
        <f>IF('[1]#export'!A108="","",'[1]#export'!I108)</f>
        <v>44473</v>
      </c>
      <c r="AA100" s="11" t="str">
        <f>IF('[1]#export'!A108="","",'[1]#fixed_data'!$B$8)</f>
        <v>http://jlc.london/</v>
      </c>
    </row>
    <row r="101" spans="1:27" x14ac:dyDescent="0.25">
      <c r="A101" s="11" t="str">
        <f>IF('[1]#export'!A109="","",CONCATENATE('[1]#fixed_data'!$B$2&amp;'[1]#export'!A109))</f>
        <v>360G-JLC-108735</v>
      </c>
      <c r="B101" s="11" t="str">
        <f>IF('[1]#export'!A109="","",CONCATENATE('[1]#export'!N109&amp;" grant to "&amp;'[1]#export'!B109))</f>
        <v>SHAF grant to Beauchamp Lodge Settlement</v>
      </c>
      <c r="C101" s="11" t="str">
        <f>IF('[1]#export'!A109="","",'[1]#export'!D109)</f>
        <v>Broadening Horizons on the Floating Classroom</v>
      </c>
      <c r="D101" s="11" t="str">
        <f>IF('[1]#export'!A109="","",'[1]#fixed_data'!$B$3)</f>
        <v>GBP</v>
      </c>
      <c r="E101" s="12">
        <f>IF('[1]#export'!A109="","",'[1]#export'!E109)</f>
        <v>4000</v>
      </c>
      <c r="F101" s="13" t="str">
        <f>IF('[1]#export'!A109="","",TEXT('[1]#export'!F109,"yyyy-mm-dd"))</f>
        <v>2021-06-21</v>
      </c>
      <c r="G101" s="13" t="str">
        <f>IF('[1]#export'!A109="","",IF('[1]#export'!J109="","",TEXT('[1]#export'!J109,"yyyy-mm-dd")))</f>
        <v>2021-08-08</v>
      </c>
      <c r="H101" s="11" t="str">
        <f>IF('[1]#export'!A109="","",'[1]#export'!K109)</f>
        <v>12</v>
      </c>
      <c r="I101" s="11" t="str">
        <f>IF('[1]#export'!A109="","",IF(LEFT('[1]#export'!C109,3)="GB-",'[1]#export'!C109,IF(AND(K101="",L101=""),'[1]#fixed_data'!$B$4&amp;SUBSTITUTE(J101," ","-"),IF(K101="","GB-COH-"&amp;L101,IF(LEFT(K101,2)="SC","GB-SC-"&amp;K101,IF(AND(LEFT(K101,1)="1",LEN(K101)=6),"GB-NIC-"&amp;K101,"GB-CHC-"&amp;K101))))))</f>
        <v>GB-CHC-1105466</v>
      </c>
      <c r="J101" s="11" t="str">
        <f>IF('[1]#export'!A109="","",'[1]#export'!B109)</f>
        <v>Beauchamp Lodge Settlement</v>
      </c>
      <c r="K101" s="14" t="str">
        <f>IF('[1]#export'!A109="","",IF(ISBLANK('[1]#export'!C109),"",IF(LEFT('[1]#export'!C109,3)="GB-","",'[1]#export'!C109)))</f>
        <v>1105466</v>
      </c>
      <c r="L101" s="14"/>
      <c r="M101" s="11" t="str">
        <f>IF('[1]#export'!A109="","",IF('[1]#export'!H109="","",'[1]#export'!H109))</f>
        <v>W2 1NR</v>
      </c>
      <c r="N101" s="11" t="str">
        <f>IF('[1]#export'!A109="","",IF('[1]#export'!L109="","",IF(LEFT('[1]#export'!L109,4)="http",'[1]#export'!L109,"http://"&amp;TRIM('[1]#export'!L109))))</f>
        <v>http://www.thefloatingclassroom.co.uk</v>
      </c>
      <c r="O101" s="11" t="str">
        <f>IF('[1]#export'!A109="","",IF('[1]#export'!G109="","",IF(LEFT('[1]#export'!G109,13)="Discretionary","Multiple Boroughs",SUBSTITUTE('[1]#export'!G109,CHAR(10),", "))))</f>
        <v>Westminster</v>
      </c>
      <c r="P101" s="11" t="str">
        <f>IF('[1]#export'!A109="","",'[1]#fixed_data'!$B$5)</f>
        <v>GB-CHC-237725</v>
      </c>
      <c r="Q101" s="11" t="str">
        <f>IF('[1]#export'!A109="","",'[1]#fixed_data'!$B$6)</f>
        <v>John Lyon's Charity</v>
      </c>
      <c r="R101" s="11" t="str">
        <f>IF('[1]#export'!A109="","",IF('[1]#export'!N109="","",'[1]#export'!N109))</f>
        <v>SHAF</v>
      </c>
      <c r="S101" s="15" t="str">
        <f>IF('[1]#export'!A109="","",IF('[1]#export'!M109="","",'[1]#export'!M109))</f>
        <v>School Holiday Activity Fund</v>
      </c>
      <c r="T101" s="15" t="str">
        <f>IF('[1]#export'!A109="","",IF(AND(VALUE('[1]#export'!K109)&gt;12,OR('[1]#export'!M109="Bursary",'[1]#export'!M109="Main Grant")),"Multiple year grants are approved in principle for the full term as outlined but are subject to satisfactory reporting and annual authority from the Charity's Trustee to release each tranche.",""))</f>
        <v/>
      </c>
      <c r="U101" s="15" t="str">
        <f>IF('[1]#export'!A109="","",IF('[1]#export'!Q109="","",'[1]#export'!Q109))</f>
        <v>Direct Project Costs</v>
      </c>
      <c r="V101" s="15" t="str">
        <f>IF('[1]#export'!A109="","",IF('[1]#export'!O109="","",'[1]#export'!O109))</f>
        <v>Sport</v>
      </c>
      <c r="W101" s="15" t="str">
        <f>IF('[1]#export'!O109="","",'[1]#export'!$O$1)</f>
        <v>Programme Area</v>
      </c>
      <c r="X101" s="15" t="str">
        <f>IF('[1]#export'!A109="","",IF('[1]#export'!P109="","",'[1]#export'!P109))</f>
        <v>0-25 Years Old</v>
      </c>
      <c r="Y101" s="15" t="str">
        <f>IF('[1]#export'!P109="","",'[1]#export'!$P$1)</f>
        <v>Age Group</v>
      </c>
      <c r="Z101" s="16">
        <f>IF('[1]#export'!A109="","",'[1]#export'!I109)</f>
        <v>44469</v>
      </c>
      <c r="AA101" s="11" t="str">
        <f>IF('[1]#export'!A109="","",'[1]#fixed_data'!$B$8)</f>
        <v>http://jlc.london/</v>
      </c>
    </row>
    <row r="102" spans="1:27" x14ac:dyDescent="0.25">
      <c r="A102" s="11" t="str">
        <f>IF('[1]#export'!A110="","",CONCATENATE('[1]#fixed_data'!$B$2&amp;'[1]#export'!A110))</f>
        <v>360G-JLC-108661</v>
      </c>
      <c r="B102" s="11" t="str">
        <f>IF('[1]#export'!A110="","",CONCATENATE('[1]#export'!N110&amp;" grant to "&amp;'[1]#export'!B110))</f>
        <v>Cultural Capital grant to Capital City Academy</v>
      </c>
      <c r="C102" s="11" t="str">
        <f>IF('[1]#export'!A110="","",'[1]#export'!D110)</f>
        <v>Year 7 Pantomime trip</v>
      </c>
      <c r="D102" s="11" t="str">
        <f>IF('[1]#export'!A110="","",'[1]#fixed_data'!$B$3)</f>
        <v>GBP</v>
      </c>
      <c r="E102" s="12">
        <f>IF('[1]#export'!A110="","",'[1]#export'!E110)</f>
        <v>5000</v>
      </c>
      <c r="F102" s="13" t="str">
        <f>IF('[1]#export'!A110="","",TEXT('[1]#export'!F110,"yyyy-mm-dd"))</f>
        <v>2021-06-21</v>
      </c>
      <c r="G102" s="13" t="str">
        <f>IF('[1]#export'!A110="","",IF('[1]#export'!J110="","",TEXT('[1]#export'!J110,"yyyy-mm-dd")))</f>
        <v>2021-12-15</v>
      </c>
      <c r="H102" s="11" t="str">
        <f>IF('[1]#export'!A110="","",'[1]#export'!K110)</f>
        <v>12</v>
      </c>
      <c r="I102" s="19" t="s">
        <v>49</v>
      </c>
      <c r="J102" s="11" t="str">
        <f>IF('[1]#export'!A110="","",'[1]#export'!B110)</f>
        <v>Capital City Academy</v>
      </c>
      <c r="K102" s="14" t="str">
        <f>IF('[1]#export'!A110="","",IF(ISBLANK('[1]#export'!C110),"",IF(LEFT('[1]#export'!C110,3)="GB-","",'[1]#export'!C110)))</f>
        <v/>
      </c>
      <c r="L102" s="14"/>
      <c r="M102" s="11" t="str">
        <f>IF('[1]#export'!A110="","",IF('[1]#export'!H110="","",'[1]#export'!H110))</f>
        <v>NW10 3ST</v>
      </c>
      <c r="N102" s="11" t="str">
        <f>IF('[1]#export'!A110="","",IF('[1]#export'!L110="","",IF(LEFT('[1]#export'!L110,4)="http",'[1]#export'!L110,"http://"&amp;TRIM('[1]#export'!L110))))</f>
        <v>http://www.capitalcityacademy.org</v>
      </c>
      <c r="O102" s="11" t="str">
        <f>IF('[1]#export'!A110="","",IF('[1]#export'!G110="","",IF(LEFT('[1]#export'!G110,13)="Discretionary","Multiple Boroughs",SUBSTITUTE('[1]#export'!G110,CHAR(10),", "))))</f>
        <v>Brent</v>
      </c>
      <c r="P102" s="11" t="str">
        <f>IF('[1]#export'!A110="","",'[1]#fixed_data'!$B$5)</f>
        <v>GB-CHC-237725</v>
      </c>
      <c r="Q102" s="11" t="str">
        <f>IF('[1]#export'!A110="","",'[1]#fixed_data'!$B$6)</f>
        <v>John Lyon's Charity</v>
      </c>
      <c r="R102" s="11" t="str">
        <f>IF('[1]#export'!A110="","",IF('[1]#export'!N110="","",'[1]#export'!N110))</f>
        <v>Cultural Capital</v>
      </c>
      <c r="S102" s="15" t="str">
        <f>IF('[1]#export'!A110="","",IF('[1]#export'!M110="","",'[1]#export'!M110))</f>
        <v>Arts in Schools Grant</v>
      </c>
      <c r="T102" s="15" t="str">
        <f>IF('[1]#export'!A110="","",IF(AND(VALUE('[1]#export'!K110)&gt;12,OR('[1]#export'!M110="Bursary",'[1]#export'!M110="Main Grant")),"Multiple year grants are approved in principle for the full term as outlined but are subject to satisfactory reporting and annual authority from the Charity's Trustee to release each tranche.",""))</f>
        <v/>
      </c>
      <c r="U102" s="15" t="str">
        <f>IF('[1]#export'!A110="","",IF('[1]#export'!Q110="","",'[1]#export'!Q110))</f>
        <v>Arts in Schools</v>
      </c>
      <c r="V102" s="15" t="str">
        <f>IF('[1]#export'!A110="","",IF('[1]#export'!O110="","",'[1]#export'!O110))</f>
        <v>Arts &amp; Science</v>
      </c>
      <c r="W102" s="15" t="str">
        <f>IF('[1]#export'!O110="","",'[1]#export'!$O$1)</f>
        <v>Programme Area</v>
      </c>
      <c r="X102" s="15" t="str">
        <f>IF('[1]#export'!A110="","",IF('[1]#export'!P110="","",'[1]#export'!P110))</f>
        <v>11-19 (Secondary YP)</v>
      </c>
      <c r="Y102" s="15" t="str">
        <f>IF('[1]#export'!P110="","",'[1]#export'!$P$1)</f>
        <v>Age Group</v>
      </c>
      <c r="Z102" s="16">
        <f>IF('[1]#export'!A110="","",'[1]#export'!I110)</f>
        <v>44655</v>
      </c>
      <c r="AA102" s="11" t="str">
        <f>IF('[1]#export'!A110="","",'[1]#fixed_data'!$B$8)</f>
        <v>http://jlc.london/</v>
      </c>
    </row>
    <row r="103" spans="1:27" x14ac:dyDescent="0.25">
      <c r="A103" s="11" t="str">
        <f>IF('[1]#export'!A111="","",CONCATENATE('[1]#fixed_data'!$B$2&amp;'[1]#export'!A111))</f>
        <v>360G-JLC-108696</v>
      </c>
      <c r="B103" s="11" t="str">
        <f>IF('[1]#export'!A111="","",CONCATENATE('[1]#export'!N111&amp;" grant to "&amp;'[1]#export'!B111))</f>
        <v>SHAF grant to CCRYouth</v>
      </c>
      <c r="C103" s="11" t="str">
        <f>IF('[1]#export'!A111="","",'[1]#export'!D111)</f>
        <v>Summer Days 2021</v>
      </c>
      <c r="D103" s="11" t="str">
        <f>IF('[1]#export'!A111="","",'[1]#fixed_data'!$B$3)</f>
        <v>GBP</v>
      </c>
      <c r="E103" s="12">
        <f>IF('[1]#export'!A111="","",'[1]#export'!E111)</f>
        <v>3800</v>
      </c>
      <c r="F103" s="13" t="str">
        <f>IF('[1]#export'!A111="","",TEXT('[1]#export'!F111,"yyyy-mm-dd"))</f>
        <v>2021-06-21</v>
      </c>
      <c r="G103" s="13" t="str">
        <f>IF('[1]#export'!A111="","",IF('[1]#export'!J111="","",TEXT('[1]#export'!J111,"yyyy-mm-dd")))</f>
        <v>2021-07-27</v>
      </c>
      <c r="H103" s="11" t="str">
        <f>IF('[1]#export'!A111="","",'[1]#export'!K111)</f>
        <v>12</v>
      </c>
      <c r="I103" s="11" t="str">
        <f>IF('[1]#export'!A111="","",IF(LEFT('[1]#export'!C111,3)="GB-",'[1]#export'!C111,IF(AND(K103="",L103=""),'[1]#fixed_data'!$B$4&amp;SUBSTITUTE(J103," ","-"),IF(K103="","GB-COH-"&amp;L103,IF(LEFT(K103,2)="SC","GB-SC-"&amp;K103,IF(AND(LEFT(K103,1)="1",LEN(K103)=6),"GB-NIC-"&amp;K103,"GB-CHC-"&amp;K103))))))</f>
        <v>GB-CHC-1134836</v>
      </c>
      <c r="J103" s="11" t="str">
        <f>IF('[1]#export'!A111="","",'[1]#export'!B111)</f>
        <v>CCRYouth</v>
      </c>
      <c r="K103" s="14" t="str">
        <f>IF('[1]#export'!A111="","",IF(ISBLANK('[1]#export'!C111),"",IF(LEFT('[1]#export'!C111,3)="GB-","",'[1]#export'!C111)))</f>
        <v>1134836</v>
      </c>
      <c r="L103" s="14"/>
      <c r="M103" s="11" t="str">
        <f>IF('[1]#export'!A111="","",IF('[1]#export'!H111="","",'[1]#export'!H111))</f>
        <v>HA2 0JN</v>
      </c>
      <c r="N103" s="11" t="str">
        <f>IF('[1]#export'!A111="","",IF('[1]#export'!L111="","",IF(LEFT('[1]#export'!L111,4)="http",'[1]#export'!L111,"http://"&amp;TRIM('[1]#export'!L111))))</f>
        <v>http://www.ccrharrow.org</v>
      </c>
      <c r="O103" s="11" t="str">
        <f>IF('[1]#export'!A111="","",IF('[1]#export'!G111="","",IF(LEFT('[1]#export'!G111,13)="Discretionary","Multiple Boroughs",SUBSTITUTE('[1]#export'!G111,CHAR(10),", "))))</f>
        <v>Harrow</v>
      </c>
      <c r="P103" s="11" t="str">
        <f>IF('[1]#export'!A111="","",'[1]#fixed_data'!$B$5)</f>
        <v>GB-CHC-237725</v>
      </c>
      <c r="Q103" s="11" t="str">
        <f>IF('[1]#export'!A111="","",'[1]#fixed_data'!$B$6)</f>
        <v>John Lyon's Charity</v>
      </c>
      <c r="R103" s="11" t="str">
        <f>IF('[1]#export'!A111="","",IF('[1]#export'!N111="","",'[1]#export'!N111))</f>
        <v>SHAF</v>
      </c>
      <c r="S103" s="15" t="str">
        <f>IF('[1]#export'!A111="","",IF('[1]#export'!M111="","",'[1]#export'!M111))</f>
        <v>School Holiday Activity Fund</v>
      </c>
      <c r="T103" s="15" t="str">
        <f>IF('[1]#export'!A111="","",IF(AND(VALUE('[1]#export'!K111)&gt;12,OR('[1]#export'!M111="Bursary",'[1]#export'!M111="Main Grant")),"Multiple year grants are approved in principle for the full term as outlined but are subject to satisfactory reporting and annual authority from the Charity's Trustee to release each tranche.",""))</f>
        <v/>
      </c>
      <c r="U103" s="15" t="str">
        <f>IF('[1]#export'!A111="","",IF('[1]#export'!Q111="","",'[1]#export'!Q111))</f>
        <v>Direct Project Costs</v>
      </c>
      <c r="V103" s="15" t="str">
        <f>IF('[1]#export'!A111="","",IF('[1]#export'!O111="","",'[1]#export'!O111))</f>
        <v>Youth Clubs &amp; Youth Activities</v>
      </c>
      <c r="W103" s="15" t="str">
        <f>IF('[1]#export'!O111="","",'[1]#export'!$O$1)</f>
        <v>Programme Area</v>
      </c>
      <c r="X103" s="15" t="str">
        <f>IF('[1]#export'!A111="","",IF('[1]#export'!P111="","",'[1]#export'!P111))</f>
        <v>5-19 (School Age CYP)</v>
      </c>
      <c r="Y103" s="15" t="str">
        <f>IF('[1]#export'!P111="","",'[1]#export'!$P$1)</f>
        <v>Age Group</v>
      </c>
      <c r="Z103" s="16">
        <f>IF('[1]#export'!A111="","",'[1]#export'!I111)</f>
        <v>44711</v>
      </c>
      <c r="AA103" s="11" t="str">
        <f>IF('[1]#export'!A111="","",'[1]#fixed_data'!$B$8)</f>
        <v>http://jlc.london/</v>
      </c>
    </row>
    <row r="104" spans="1:27" x14ac:dyDescent="0.25">
      <c r="A104" s="11" t="str">
        <f>IF('[1]#export'!A112="","",CONCATENATE('[1]#fixed_data'!$B$2&amp;'[1]#export'!A112))</f>
        <v>360G-JLC-108681</v>
      </c>
      <c r="B104" s="11" t="str">
        <f>IF('[1]#export'!A112="","",CONCATENATE('[1]#export'!N112&amp;" grant to "&amp;'[1]#export'!B112))</f>
        <v>SHAF grant to Eat Club</v>
      </c>
      <c r="C104" s="11" t="str">
        <f>IF('[1]#export'!A112="","",'[1]#export'!D112)</f>
        <v>Eat Club Roundtables</v>
      </c>
      <c r="D104" s="11" t="str">
        <f>IF('[1]#export'!A112="","",'[1]#fixed_data'!$B$3)</f>
        <v>GBP</v>
      </c>
      <c r="E104" s="12">
        <f>IF('[1]#export'!A112="","",'[1]#export'!E112)</f>
        <v>1440</v>
      </c>
      <c r="F104" s="13" t="str">
        <f>IF('[1]#export'!A112="","",TEXT('[1]#export'!F112,"yyyy-mm-dd"))</f>
        <v>2021-06-21</v>
      </c>
      <c r="G104" s="13" t="str">
        <f>IF('[1]#export'!A112="","",IF('[1]#export'!J112="","",TEXT('[1]#export'!J112,"yyyy-mm-dd")))</f>
        <v>2021-07-27</v>
      </c>
      <c r="H104" s="11" t="str">
        <f>IF('[1]#export'!A112="","",'[1]#export'!K112)</f>
        <v>12</v>
      </c>
      <c r="I104" s="11" t="str">
        <f>IF('[1]#export'!A112="","",IF(LEFT('[1]#export'!C112,3)="GB-",'[1]#export'!C112,IF(AND(K104="",L104=""),'[1]#fixed_data'!$B$4&amp;SUBSTITUTE(J104," ","-"),IF(K104="","GB-COH-"&amp;L104,IF(LEFT(K104,2)="SC","GB-SC-"&amp;K104,IF(AND(LEFT(K104,1)="1",LEN(K104)=6),"GB-NIC-"&amp;K104,"GB-CHC-"&amp;K104))))))</f>
        <v>GB-CHC-1179229</v>
      </c>
      <c r="J104" s="11" t="str">
        <f>IF('[1]#export'!A112="","",'[1]#export'!B112)</f>
        <v>Eat Club</v>
      </c>
      <c r="K104" s="14" t="str">
        <f>IF('[1]#export'!A112="","",IF(ISBLANK('[1]#export'!C112),"",IF(LEFT('[1]#export'!C112,3)="GB-","",'[1]#export'!C112)))</f>
        <v>1179229</v>
      </c>
      <c r="L104" s="14"/>
      <c r="M104" s="11" t="str">
        <f>IF('[1]#export'!A112="","",IF('[1]#export'!H112="","",'[1]#export'!H112))</f>
        <v>N1 6AH</v>
      </c>
      <c r="N104" s="11" t="str">
        <f>IF('[1]#export'!A112="","",IF('[1]#export'!L112="","",IF(LEFT('[1]#export'!L112,4)="http",'[1]#export'!L112,"http://"&amp;TRIM('[1]#export'!L112))))</f>
        <v>http://www.eat-club.org</v>
      </c>
      <c r="O104" s="11" t="str">
        <f>IF('[1]#export'!A112="","",IF('[1]#export'!G112="","",IF(LEFT('[1]#export'!G112,13)="Discretionary","Multiple Boroughs",SUBSTITUTE('[1]#export'!G112,CHAR(10),", "))))</f>
        <v>Camden</v>
      </c>
      <c r="P104" s="11" t="str">
        <f>IF('[1]#export'!A112="","",'[1]#fixed_data'!$B$5)</f>
        <v>GB-CHC-237725</v>
      </c>
      <c r="Q104" s="11" t="str">
        <f>IF('[1]#export'!A112="","",'[1]#fixed_data'!$B$6)</f>
        <v>John Lyon's Charity</v>
      </c>
      <c r="R104" s="11" t="str">
        <f>IF('[1]#export'!A112="","",IF('[1]#export'!N112="","",'[1]#export'!N112))</f>
        <v>SHAF</v>
      </c>
      <c r="S104" s="15" t="str">
        <f>IF('[1]#export'!A112="","",IF('[1]#export'!M112="","",'[1]#export'!M112))</f>
        <v>School Holiday Activity Fund</v>
      </c>
      <c r="T104" s="15" t="str">
        <f>IF('[1]#export'!A112="","",IF(AND(VALUE('[1]#export'!K112)&gt;12,OR('[1]#export'!M112="Bursary",'[1]#export'!M112="Main Grant")),"Multiple year grants are approved in principle for the full term as outlined but are subject to satisfactory reporting and annual authority from the Charity's Trustee to release each tranche.",""))</f>
        <v/>
      </c>
      <c r="U104" s="15" t="str">
        <f>IF('[1]#export'!A112="","",IF('[1]#export'!Q112="","",'[1]#export'!Q112))</f>
        <v>Direct Project Costs</v>
      </c>
      <c r="V104" s="15" t="str">
        <f>IF('[1]#export'!A112="","",IF('[1]#export'!O112="","",'[1]#export'!O112))</f>
        <v>Youth Clubs &amp; Youth Activities</v>
      </c>
      <c r="W104" s="15" t="str">
        <f>IF('[1]#export'!O112="","",'[1]#export'!$O$1)</f>
        <v>Programme Area</v>
      </c>
      <c r="X104" s="15" t="str">
        <f>IF('[1]#export'!A112="","",IF('[1]#export'!P112="","",'[1]#export'!P112))</f>
        <v>11-19 (Secondary YP)</v>
      </c>
      <c r="Y104" s="15" t="str">
        <f>IF('[1]#export'!P112="","",'[1]#export'!$P$1)</f>
        <v>Age Group</v>
      </c>
      <c r="Z104" s="16">
        <f>IF('[1]#export'!A112="","",'[1]#export'!I112)</f>
        <v>44508</v>
      </c>
      <c r="AA104" s="11" t="str">
        <f>IF('[1]#export'!A112="","",'[1]#fixed_data'!$B$8)</f>
        <v>http://jlc.london/</v>
      </c>
    </row>
    <row r="105" spans="1:27" x14ac:dyDescent="0.25">
      <c r="A105" s="11" t="str">
        <f>IF('[1]#export'!A113="","",CONCATENATE('[1]#fixed_data'!$B$2&amp;'[1]#export'!A113))</f>
        <v>360G-JLC-108702</v>
      </c>
      <c r="B105" s="11" t="str">
        <f>IF('[1]#export'!A113="","",CONCATENATE('[1]#export'!N113&amp;" grant to "&amp;'[1]#export'!B113))</f>
        <v>SHAF grant to Education and Skills Development Group</v>
      </c>
      <c r="C105" s="11" t="str">
        <f>IF('[1]#export'!A113="","",'[1]#export'!D113)</f>
        <v>Entrepreneurship fun summer workshops</v>
      </c>
      <c r="D105" s="11" t="str">
        <f>IF('[1]#export'!A113="","",'[1]#fixed_data'!$B$3)</f>
        <v>GBP</v>
      </c>
      <c r="E105" s="12">
        <f>IF('[1]#export'!A113="","",'[1]#export'!E113)</f>
        <v>4000</v>
      </c>
      <c r="F105" s="13" t="str">
        <f>IF('[1]#export'!A113="","",TEXT('[1]#export'!F113,"yyyy-mm-dd"))</f>
        <v>2021-06-21</v>
      </c>
      <c r="G105" s="13" t="str">
        <f>IF('[1]#export'!A113="","",IF('[1]#export'!J113="","",TEXT('[1]#export'!J113,"yyyy-mm-dd")))</f>
        <v>2021-07-27</v>
      </c>
      <c r="H105" s="11" t="str">
        <f>IF('[1]#export'!A113="","",'[1]#export'!K113)</f>
        <v>12</v>
      </c>
      <c r="I105" s="11" t="str">
        <f>IF('[1]#export'!A113="","",IF(LEFT('[1]#export'!C113,3)="GB-",'[1]#export'!C113,IF(AND(K105="",L105=""),'[1]#fixed_data'!$B$4&amp;SUBSTITUTE(J105," ","-"),IF(K105="","GB-COH-"&amp;L105,IF(LEFT(K105,2)="SC","GB-SC-"&amp;K105,IF(AND(LEFT(K105,1)="1",LEN(K105)=6),"GB-NIC-"&amp;K105,"GB-CHC-"&amp;K105))))))</f>
        <v>GB-CHC-1118721</v>
      </c>
      <c r="J105" s="11" t="str">
        <f>IF('[1]#export'!A113="","",'[1]#export'!B113)</f>
        <v>Education and Skills Development Group</v>
      </c>
      <c r="K105" s="14" t="str">
        <f>IF('[1]#export'!A113="","",IF(ISBLANK('[1]#export'!C113),"",IF(LEFT('[1]#export'!C113,3)="GB-","",'[1]#export'!C113)))</f>
        <v>1118721</v>
      </c>
      <c r="L105" s="14"/>
      <c r="M105" s="11" t="str">
        <f>IF('[1]#export'!A113="","",IF('[1]#export'!H113="","",'[1]#export'!H113))</f>
        <v>UB2 5AL</v>
      </c>
      <c r="N105" s="11" t="str">
        <f>IF('[1]#export'!A113="","",IF('[1]#export'!L113="","",IF(LEFT('[1]#export'!L113,4)="http",'[1]#export'!L113,"http://"&amp;TRIM('[1]#export'!L113))))</f>
        <v>http://www.esdeg.org.uk</v>
      </c>
      <c r="O105" s="11" t="str">
        <f>IF('[1]#export'!A113="","",IF('[1]#export'!G113="","",IF(LEFT('[1]#export'!G113,13)="Discretionary","Multiple Boroughs",SUBSTITUTE('[1]#export'!G113,CHAR(10),", "))))</f>
        <v>Ealing</v>
      </c>
      <c r="P105" s="11" t="str">
        <f>IF('[1]#export'!A113="","",'[1]#fixed_data'!$B$5)</f>
        <v>GB-CHC-237725</v>
      </c>
      <c r="Q105" s="11" t="str">
        <f>IF('[1]#export'!A113="","",'[1]#fixed_data'!$B$6)</f>
        <v>John Lyon's Charity</v>
      </c>
      <c r="R105" s="11" t="str">
        <f>IF('[1]#export'!A113="","",IF('[1]#export'!N113="","",'[1]#export'!N113))</f>
        <v>SHAF</v>
      </c>
      <c r="S105" s="15" t="str">
        <f>IF('[1]#export'!A113="","",IF('[1]#export'!M113="","",'[1]#export'!M113))</f>
        <v>School Holiday Activity Fund</v>
      </c>
      <c r="T105" s="15" t="str">
        <f>IF('[1]#export'!A113="","",IF(AND(VALUE('[1]#export'!K113)&gt;12,OR('[1]#export'!M113="Bursary",'[1]#export'!M113="Main Grant")),"Multiple year grants are approved in principle for the full term as outlined but are subject to satisfactory reporting and annual authority from the Charity's Trustee to release each tranche.",""))</f>
        <v/>
      </c>
      <c r="U105" s="15" t="str">
        <f>IF('[1]#export'!A113="","",IF('[1]#export'!Q113="","",'[1]#export'!Q113))</f>
        <v>Direct Project Costs</v>
      </c>
      <c r="V105" s="15" t="str">
        <f>IF('[1]#export'!A113="","",IF('[1]#export'!O113="","",'[1]#export'!O113))</f>
        <v>Education &amp; Learning</v>
      </c>
      <c r="W105" s="15" t="str">
        <f>IF('[1]#export'!O113="","",'[1]#export'!$O$1)</f>
        <v>Programme Area</v>
      </c>
      <c r="X105" s="15" t="str">
        <f>IF('[1]#export'!A113="","",IF('[1]#export'!P113="","",'[1]#export'!P113))</f>
        <v>5-19 (School Age CYP)</v>
      </c>
      <c r="Y105" s="15" t="str">
        <f>IF('[1]#export'!P113="","",'[1]#export'!$P$1)</f>
        <v>Age Group</v>
      </c>
      <c r="Z105" s="16">
        <f>IF('[1]#export'!A113="","",'[1]#export'!I113)</f>
        <v>44706</v>
      </c>
      <c r="AA105" s="11" t="str">
        <f>IF('[1]#export'!A113="","",'[1]#fixed_data'!$B$8)</f>
        <v>http://jlc.london/</v>
      </c>
    </row>
    <row r="106" spans="1:27" x14ac:dyDescent="0.25">
      <c r="A106" s="11" t="str">
        <f>IF('[1]#export'!A114="","",CONCATENATE('[1]#fixed_data'!$B$2&amp;'[1]#export'!A114))</f>
        <v>360G-JLC-108719</v>
      </c>
      <c r="B106" s="11" t="str">
        <f>IF('[1]#export'!A114="","",CONCATENATE('[1]#export'!N114&amp;" grant to "&amp;'[1]#export'!B114))</f>
        <v>SHAF grant to Family Friends</v>
      </c>
      <c r="C106" s="11" t="str">
        <f>IF('[1]#export'!A114="","",'[1]#export'!D114)</f>
        <v>Summer fun for families</v>
      </c>
      <c r="D106" s="11" t="str">
        <f>IF('[1]#export'!A114="","",'[1]#fixed_data'!$B$3)</f>
        <v>GBP</v>
      </c>
      <c r="E106" s="12">
        <f>IF('[1]#export'!A114="","",'[1]#export'!E114)</f>
        <v>2600</v>
      </c>
      <c r="F106" s="13" t="str">
        <f>IF('[1]#export'!A114="","",TEXT('[1]#export'!F114,"yyyy-mm-dd"))</f>
        <v>2021-06-21</v>
      </c>
      <c r="G106" s="13" t="str">
        <f>IF('[1]#export'!A114="","",IF('[1]#export'!J114="","",TEXT('[1]#export'!J114,"yyyy-mm-dd")))</f>
        <v>2021-07-26</v>
      </c>
      <c r="H106" s="11" t="str">
        <f>IF('[1]#export'!A114="","",'[1]#export'!K114)</f>
        <v>12</v>
      </c>
      <c r="I106" s="11" t="str">
        <f>IF('[1]#export'!A114="","",IF(LEFT('[1]#export'!C114,3)="GB-",'[1]#export'!C114,IF(AND(K106="",L106=""),'[1]#fixed_data'!$B$4&amp;SUBSTITUTE(J106," ","-"),IF(K106="","GB-COH-"&amp;L106,IF(LEFT(K106,2)="SC","GB-SC-"&amp;K106,IF(AND(LEFT(K106,1)="1",LEN(K106)=6),"GB-NIC-"&amp;K106,"GB-CHC-"&amp;K106))))))</f>
        <v>GB-CHC-1028214</v>
      </c>
      <c r="J106" s="11" t="str">
        <f>IF('[1]#export'!A114="","",'[1]#export'!B114)</f>
        <v>Family Friends</v>
      </c>
      <c r="K106" s="14" t="str">
        <f>IF('[1]#export'!A114="","",IF(ISBLANK('[1]#export'!C114),"",IF(LEFT('[1]#export'!C114,3)="GB-","",'[1]#export'!C114)))</f>
        <v>1028214</v>
      </c>
      <c r="L106" s="14"/>
      <c r="M106" s="11" t="str">
        <f>IF('[1]#export'!A114="","",IF('[1]#export'!H114="","",'[1]#export'!H114))</f>
        <v>W10 6EJ</v>
      </c>
      <c r="N106" s="11" t="s">
        <v>50</v>
      </c>
      <c r="O106" s="11" t="str">
        <f>IF('[1]#export'!A114="","",IF('[1]#export'!G114="","",IF(LEFT('[1]#export'!G114,13)="Discretionary","Multiple Boroughs",SUBSTITUTE('[1]#export'!G114,CHAR(10),", "))))</f>
        <v>Brent, RBKC, H&amp;F</v>
      </c>
      <c r="P106" s="11" t="str">
        <f>IF('[1]#export'!A114="","",'[1]#fixed_data'!$B$5)</f>
        <v>GB-CHC-237725</v>
      </c>
      <c r="Q106" s="11" t="str">
        <f>IF('[1]#export'!A114="","",'[1]#fixed_data'!$B$6)</f>
        <v>John Lyon's Charity</v>
      </c>
      <c r="R106" s="11" t="str">
        <f>IF('[1]#export'!A114="","",IF('[1]#export'!N114="","",'[1]#export'!N114))</f>
        <v>SHAF</v>
      </c>
      <c r="S106" s="15" t="str">
        <f>IF('[1]#export'!A114="","",IF('[1]#export'!M114="","",'[1]#export'!M114))</f>
        <v>School Holiday Activity Fund</v>
      </c>
      <c r="T106" s="15" t="str">
        <f>IF('[1]#export'!A114="","",IF(AND(VALUE('[1]#export'!K114)&gt;12,OR('[1]#export'!M114="Bursary",'[1]#export'!M114="Main Grant")),"Multiple year grants are approved in principle for the full term as outlined but are subject to satisfactory reporting and annual authority from the Charity's Trustee to release each tranche.",""))</f>
        <v/>
      </c>
      <c r="U106" s="15" t="str">
        <f>IF('[1]#export'!A114="","",IF('[1]#export'!Q114="","",'[1]#export'!Q114))</f>
        <v>Direct Project Costs</v>
      </c>
      <c r="V106" s="15" t="str">
        <f>IF('[1]#export'!A114="","",IF('[1]#export'!O114="","",'[1]#export'!O114))</f>
        <v>Children &amp; Families</v>
      </c>
      <c r="W106" s="15" t="str">
        <f>IF('[1]#export'!O114="","",'[1]#export'!$O$1)</f>
        <v>Programme Area</v>
      </c>
      <c r="X106" s="15" t="str">
        <f>IF('[1]#export'!A114="","",IF('[1]#export'!P114="","",'[1]#export'!P114))</f>
        <v>Families</v>
      </c>
      <c r="Y106" s="15" t="str">
        <f>IF('[1]#export'!P114="","",'[1]#export'!$P$1)</f>
        <v>Age Group</v>
      </c>
      <c r="Z106" s="16">
        <f>IF('[1]#export'!A114="","",'[1]#export'!I114)</f>
        <v>44489</v>
      </c>
      <c r="AA106" s="11" t="str">
        <f>IF('[1]#export'!A114="","",'[1]#fixed_data'!$B$8)</f>
        <v>http://jlc.london/</v>
      </c>
    </row>
    <row r="107" spans="1:27" x14ac:dyDescent="0.25">
      <c r="A107" s="11" t="str">
        <f>IF('[1]#export'!A115="","",CONCATENATE('[1]#fixed_data'!$B$2&amp;'[1]#export'!A115))</f>
        <v>360G-JLC-108688</v>
      </c>
      <c r="B107" s="11" t="str">
        <f>IF('[1]#export'!A115="","",CONCATENATE('[1]#export'!N115&amp;" grant to "&amp;'[1]#export'!B115))</f>
        <v>SHAF grant to Friends of Alexandra School</v>
      </c>
      <c r="C107" s="11" t="str">
        <f>IF('[1]#export'!A115="","",'[1]#export'!D115)</f>
        <v>Alexandra Holiday Club</v>
      </c>
      <c r="D107" s="11" t="str">
        <f>IF('[1]#export'!A115="","",'[1]#fixed_data'!$B$3)</f>
        <v>GBP</v>
      </c>
      <c r="E107" s="12">
        <f>IF('[1]#export'!A115="","",'[1]#export'!E115)</f>
        <v>4000</v>
      </c>
      <c r="F107" s="13" t="str">
        <f>IF('[1]#export'!A115="","",TEXT('[1]#export'!F115,"yyyy-mm-dd"))</f>
        <v>2021-06-21</v>
      </c>
      <c r="G107" s="13" t="str">
        <f>IF('[1]#export'!A115="","",IF('[1]#export'!J115="","",TEXT('[1]#export'!J115,"yyyy-mm-dd")))</f>
        <v>2021-07-26</v>
      </c>
      <c r="H107" s="11" t="str">
        <f>IF('[1]#export'!A115="","",'[1]#export'!K115)</f>
        <v>12</v>
      </c>
      <c r="I107" s="11" t="str">
        <f>IF('[1]#export'!A115="","",IF(LEFT('[1]#export'!C115,3)="GB-",'[1]#export'!C115,IF(AND(K107="",L107=""),'[1]#fixed_data'!$B$4&amp;SUBSTITUTE(J107," ","-"),IF(K107="","GB-COH-"&amp;L107,IF(LEFT(K107,2)="SC","GB-SC-"&amp;K107,IF(AND(LEFT(K107,1)="1",LEN(K107)=6),"GB-NIC-"&amp;K107,"GB-CHC-"&amp;K107))))))</f>
        <v>GB-CHC-286980</v>
      </c>
      <c r="J107" s="11" t="str">
        <f>IF('[1]#export'!A115="","",'[1]#export'!B115)</f>
        <v>Friends of Alexandra School</v>
      </c>
      <c r="K107" s="14" t="str">
        <f>IF('[1]#export'!A115="","",IF(ISBLANK('[1]#export'!C115),"",IF(LEFT('[1]#export'!C115,3)="GB-","",'[1]#export'!C115)))</f>
        <v>286980</v>
      </c>
      <c r="L107" s="14"/>
      <c r="M107" s="11" t="str">
        <f>IF('[1]#export'!A115="","",IF('[1]#export'!H115="","",'[1]#export'!H115))</f>
        <v>HA2 9DX</v>
      </c>
      <c r="N107" s="11" t="s">
        <v>51</v>
      </c>
      <c r="O107" s="11" t="str">
        <f>IF('[1]#export'!A115="","",IF('[1]#export'!G115="","",IF(LEFT('[1]#export'!G115,13)="Discretionary","Multiple Boroughs",SUBSTITUTE('[1]#export'!G115,CHAR(10),", "))))</f>
        <v>Harrow</v>
      </c>
      <c r="P107" s="11" t="str">
        <f>IF('[1]#export'!A115="","",'[1]#fixed_data'!$B$5)</f>
        <v>GB-CHC-237725</v>
      </c>
      <c r="Q107" s="11" t="str">
        <f>IF('[1]#export'!A115="","",'[1]#fixed_data'!$B$6)</f>
        <v>John Lyon's Charity</v>
      </c>
      <c r="R107" s="11" t="str">
        <f>IF('[1]#export'!A115="","",IF('[1]#export'!N115="","",'[1]#export'!N115))</f>
        <v>SHAF</v>
      </c>
      <c r="S107" s="15" t="str">
        <f>IF('[1]#export'!A115="","",IF('[1]#export'!M115="","",'[1]#export'!M115))</f>
        <v>School Holiday Activity Fund</v>
      </c>
      <c r="T107" s="15" t="str">
        <f>IF('[1]#export'!A115="","",IF(AND(VALUE('[1]#export'!K115)&gt;12,OR('[1]#export'!M115="Bursary",'[1]#export'!M115="Main Grant")),"Multiple year grants are approved in principle for the full term as outlined but are subject to satisfactory reporting and annual authority from the Charity's Trustee to release each tranche.",""))</f>
        <v/>
      </c>
      <c r="U107" s="15" t="str">
        <f>IF('[1]#export'!A115="","",IF('[1]#export'!Q115="","",'[1]#export'!Q115))</f>
        <v>Direct Project Costs</v>
      </c>
      <c r="V107" s="15" t="str">
        <f>IF('[1]#export'!A115="","",IF('[1]#export'!O115="","",'[1]#export'!O115))</f>
        <v>Special Needs &amp; Disabilities</v>
      </c>
      <c r="W107" s="15" t="str">
        <f>IF('[1]#export'!O115="","",'[1]#export'!$O$1)</f>
        <v>Programme Area</v>
      </c>
      <c r="X107" s="15" t="str">
        <f>IF('[1]#export'!A115="","",IF('[1]#export'!P115="","",'[1]#export'!P115))</f>
        <v>5-11 (Primary Children)</v>
      </c>
      <c r="Y107" s="15" t="str">
        <f>IF('[1]#export'!P115="","",'[1]#export'!$P$1)</f>
        <v>Age Group</v>
      </c>
      <c r="Z107" s="16">
        <f>IF('[1]#export'!A115="","",'[1]#export'!I115)</f>
        <v>44510</v>
      </c>
      <c r="AA107" s="11" t="str">
        <f>IF('[1]#export'!A115="","",'[1]#fixed_data'!$B$8)</f>
        <v>http://jlc.london/</v>
      </c>
    </row>
    <row r="108" spans="1:27" x14ac:dyDescent="0.25">
      <c r="A108" s="11" t="str">
        <f>IF('[1]#export'!A116="","",CONCATENATE('[1]#fixed_data'!$B$2&amp;'[1]#export'!A116))</f>
        <v>360G-JLC-108707</v>
      </c>
      <c r="B108" s="11" t="str">
        <f>IF('[1]#export'!A116="","",CONCATENATE('[1]#export'!N116&amp;" grant to "&amp;'[1]#export'!B116))</f>
        <v>SHAF grant to Future Stars</v>
      </c>
      <c r="C108" s="11" t="str">
        <f>IF('[1]#export'!A116="","",'[1]#export'!D116)</f>
        <v>Summer Action 2021</v>
      </c>
      <c r="D108" s="11" t="str">
        <f>IF('[1]#export'!A116="","",'[1]#fixed_data'!$B$3)</f>
        <v>GBP</v>
      </c>
      <c r="E108" s="12">
        <f>IF('[1]#export'!A116="","",'[1]#export'!E116)</f>
        <v>4000</v>
      </c>
      <c r="F108" s="13" t="str">
        <f>IF('[1]#export'!A116="","",TEXT('[1]#export'!F116,"yyyy-mm-dd"))</f>
        <v>2021-06-21</v>
      </c>
      <c r="G108" s="13" t="str">
        <f>IF('[1]#export'!A116="","",IF('[1]#export'!J116="","",TEXT('[1]#export'!J116,"yyyy-mm-dd")))</f>
        <v>2021-08-02</v>
      </c>
      <c r="H108" s="11" t="str">
        <f>IF('[1]#export'!A116="","",'[1]#export'!K116)</f>
        <v>12</v>
      </c>
      <c r="I108" s="11" t="str">
        <f>IF('[1]#export'!A116="","",IF(LEFT('[1]#export'!C116,3)="GB-",'[1]#export'!C116,IF(AND(K108="",L108=""),'[1]#fixed_data'!$B$4&amp;SUBSTITUTE(J108," ","-"),IF(K108="","GB-COH-"&amp;L108,IF(LEFT(K108,2)="SC","GB-SC-"&amp;K108,IF(AND(LEFT(K108,1)="1",LEN(K108)=6),"GB-NIC-"&amp;K108,"GB-CHC-"&amp;K108))))))</f>
        <v>GB-CHC-1109835</v>
      </c>
      <c r="J108" s="11" t="str">
        <f>IF('[1]#export'!A116="","",'[1]#export'!B116)</f>
        <v>Future Stars</v>
      </c>
      <c r="K108" s="14" t="str">
        <f>IF('[1]#export'!A116="","",IF(ISBLANK('[1]#export'!C116),"",IF(LEFT('[1]#export'!C116,3)="GB-","",'[1]#export'!C116)))</f>
        <v>1109835</v>
      </c>
      <c r="L108" s="14"/>
      <c r="M108" s="11" t="str">
        <f>IF('[1]#export'!A116="","",IF('[1]#export'!H116="","",'[1]#export'!H116))</f>
        <v>SL0 0RN</v>
      </c>
      <c r="N108" s="11" t="str">
        <f>IF('[1]#export'!A116="","",IF('[1]#export'!L116="","",IF(LEFT('[1]#export'!L116,4)="http",'[1]#export'!L116,"http://"&amp;TRIM('[1]#export'!L116))))</f>
        <v>http://www.futurestars.eu</v>
      </c>
      <c r="O108" s="11" t="str">
        <f>IF('[1]#export'!A116="","",IF('[1]#export'!G116="","",IF(LEFT('[1]#export'!G116,13)="Discretionary","Multiple Boroughs",SUBSTITUTE('[1]#export'!G116,CHAR(10),", "))))</f>
        <v>Ealing</v>
      </c>
      <c r="P108" s="11" t="str">
        <f>IF('[1]#export'!A116="","",'[1]#fixed_data'!$B$5)</f>
        <v>GB-CHC-237725</v>
      </c>
      <c r="Q108" s="11" t="str">
        <f>IF('[1]#export'!A116="","",'[1]#fixed_data'!$B$6)</f>
        <v>John Lyon's Charity</v>
      </c>
      <c r="R108" s="11" t="str">
        <f>IF('[1]#export'!A116="","",IF('[1]#export'!N116="","",'[1]#export'!N116))</f>
        <v>SHAF</v>
      </c>
      <c r="S108" s="15" t="str">
        <f>IF('[1]#export'!A116="","",IF('[1]#export'!M116="","",'[1]#export'!M116))</f>
        <v>School Holiday Activity Fund</v>
      </c>
      <c r="T108" s="15" t="str">
        <f>IF('[1]#export'!A116="","",IF(AND(VALUE('[1]#export'!K116)&gt;12,OR('[1]#export'!M116="Bursary",'[1]#export'!M116="Main Grant")),"Multiple year grants are approved in principle for the full term as outlined but are subject to satisfactory reporting and annual authority from the Charity's Trustee to release each tranche.",""))</f>
        <v/>
      </c>
      <c r="U108" s="15" t="str">
        <f>IF('[1]#export'!A116="","",IF('[1]#export'!Q116="","",'[1]#export'!Q116))</f>
        <v>Direct Project Costs</v>
      </c>
      <c r="V108" s="15" t="str">
        <f>IF('[1]#export'!A116="","",IF('[1]#export'!O116="","",'[1]#export'!O116))</f>
        <v>Sport</v>
      </c>
      <c r="W108" s="15" t="str">
        <f>IF('[1]#export'!O116="","",'[1]#export'!$O$1)</f>
        <v>Programme Area</v>
      </c>
      <c r="X108" s="15" t="str">
        <f>IF('[1]#export'!A116="","",IF('[1]#export'!P116="","",'[1]#export'!P116))</f>
        <v>11-19 (Secondary YP)</v>
      </c>
      <c r="Y108" s="15" t="str">
        <f>IF('[1]#export'!P116="","",'[1]#export'!$P$1)</f>
        <v>Age Group</v>
      </c>
      <c r="Z108" s="16">
        <f>IF('[1]#export'!A116="","",'[1]#export'!I116)</f>
        <v>44567</v>
      </c>
      <c r="AA108" s="11" t="str">
        <f>IF('[1]#export'!A116="","",'[1]#fixed_data'!$B$8)</f>
        <v>http://jlc.london/</v>
      </c>
    </row>
    <row r="109" spans="1:27" x14ac:dyDescent="0.25">
      <c r="A109" s="11" t="str">
        <f>IF('[1]#export'!A117="","",CONCATENATE('[1]#fixed_data'!$B$2&amp;'[1]#export'!A117))</f>
        <v>360G-JLC-108689</v>
      </c>
      <c r="B109" s="11" t="str">
        <f>IF('[1]#export'!A117="","",CONCATENATE('[1]#export'!N117&amp;" grant to "&amp;'[1]#export'!B117))</f>
        <v>SHAF grant to Hammersmith Community Gardens Association</v>
      </c>
      <c r="C109" s="11" t="str">
        <f>IF('[1]#export'!A117="","",'[1]#export'!D117)</f>
        <v>Summer Playscheme at Phoenix Farm</v>
      </c>
      <c r="D109" s="11" t="str">
        <f>IF('[1]#export'!A117="","",'[1]#fixed_data'!$B$3)</f>
        <v>GBP</v>
      </c>
      <c r="E109" s="12">
        <f>IF('[1]#export'!A117="","",'[1]#export'!E117)</f>
        <v>3970</v>
      </c>
      <c r="F109" s="13" t="str">
        <f>IF('[1]#export'!A117="","",TEXT('[1]#export'!F117,"yyyy-mm-dd"))</f>
        <v>2021-06-21</v>
      </c>
      <c r="G109" s="13" t="str">
        <f>IF('[1]#export'!A117="","",IF('[1]#export'!J117="","",TEXT('[1]#export'!J117,"yyyy-mm-dd")))</f>
        <v>2021-08-02</v>
      </c>
      <c r="H109" s="11" t="str">
        <f>IF('[1]#export'!A117="","",'[1]#export'!K117)</f>
        <v>12</v>
      </c>
      <c r="I109" s="11" t="str">
        <f>IF('[1]#export'!A117="","",IF(LEFT('[1]#export'!C117,3)="GB-",'[1]#export'!C117,IF(AND(K109="",L109=""),'[1]#fixed_data'!$B$4&amp;SUBSTITUTE(J109," ","-"),IF(K109="","GB-COH-"&amp;L109,IF(LEFT(K109,2)="SC","GB-SC-"&amp;K109,IF(AND(LEFT(K109,1)="1",LEN(K109)=6),"GB-NIC-"&amp;K109,"GB-CHC-"&amp;K109))))))</f>
        <v>GB-CHC-1111999</v>
      </c>
      <c r="J109" s="11" t="str">
        <f>IF('[1]#export'!A117="","",'[1]#export'!B117)</f>
        <v>Hammersmith Community Gardens Association</v>
      </c>
      <c r="K109" s="14" t="str">
        <f>IF('[1]#export'!A117="","",IF(ISBLANK('[1]#export'!C117),"",IF(LEFT('[1]#export'!C117,3)="GB-","",'[1]#export'!C117)))</f>
        <v>1111999</v>
      </c>
      <c r="L109" s="14"/>
      <c r="M109" s="11" t="str">
        <f>IF('[1]#export'!A117="","",IF('[1]#export'!H117="","",'[1]#export'!H117))</f>
        <v>W12 9HY</v>
      </c>
      <c r="N109" s="11" t="str">
        <f>IF('[1]#export'!A117="","",IF('[1]#export'!L117="","",IF(LEFT('[1]#export'!L117,4)="http",'[1]#export'!L117,"http://"&amp;TRIM('[1]#export'!L117))))</f>
        <v>http://www.hcga.org.uk</v>
      </c>
      <c r="O109" s="11" t="str">
        <f>IF('[1]#export'!A117="","",IF('[1]#export'!G117="","",IF(LEFT('[1]#export'!G117,13)="Discretionary","Multiple Boroughs",SUBSTITUTE('[1]#export'!G117,CHAR(10),", "))))</f>
        <v>H&amp;F</v>
      </c>
      <c r="P109" s="11" t="str">
        <f>IF('[1]#export'!A117="","",'[1]#fixed_data'!$B$5)</f>
        <v>GB-CHC-237725</v>
      </c>
      <c r="Q109" s="11" t="str">
        <f>IF('[1]#export'!A117="","",'[1]#fixed_data'!$B$6)</f>
        <v>John Lyon's Charity</v>
      </c>
      <c r="R109" s="11" t="str">
        <f>IF('[1]#export'!A117="","",IF('[1]#export'!N117="","",'[1]#export'!N117))</f>
        <v>SHAF</v>
      </c>
      <c r="S109" s="15" t="str">
        <f>IF('[1]#export'!A117="","",IF('[1]#export'!M117="","",'[1]#export'!M117))</f>
        <v>School Holiday Activity Fund</v>
      </c>
      <c r="T109" s="15" t="str">
        <f>IF('[1]#export'!A117="","",IF(AND(VALUE('[1]#export'!K117)&gt;12,OR('[1]#export'!M117="Bursary",'[1]#export'!M117="Main Grant")),"Multiple year grants are approved in principle for the full term as outlined but are subject to satisfactory reporting and annual authority from the Charity's Trustee to release each tranche.",""))</f>
        <v/>
      </c>
      <c r="U109" s="15" t="str">
        <f>IF('[1]#export'!A117="","",IF('[1]#export'!Q117="","",'[1]#export'!Q117))</f>
        <v>Direct Project Costs</v>
      </c>
      <c r="V109" s="15" t="str">
        <f>IF('[1]#export'!A117="","",IF('[1]#export'!O117="","",'[1]#export'!O117))</f>
        <v>Children &amp; Families</v>
      </c>
      <c r="W109" s="15" t="str">
        <f>IF('[1]#export'!O117="","",'[1]#export'!$O$1)</f>
        <v>Programme Area</v>
      </c>
      <c r="X109" s="15" t="str">
        <f>IF('[1]#export'!A117="","",IF('[1]#export'!P117="","",'[1]#export'!P117))</f>
        <v>5-11 (Primary Children)</v>
      </c>
      <c r="Y109" s="15" t="str">
        <f>IF('[1]#export'!P117="","",'[1]#export'!$P$1)</f>
        <v>Age Group</v>
      </c>
      <c r="Z109" s="16">
        <f>IF('[1]#export'!A117="","",'[1]#export'!I117)</f>
        <v>44726</v>
      </c>
      <c r="AA109" s="11" t="str">
        <f>IF('[1]#export'!A117="","",'[1]#fixed_data'!$B$8)</f>
        <v>http://jlc.london/</v>
      </c>
    </row>
    <row r="110" spans="1:27" x14ac:dyDescent="0.25">
      <c r="A110" s="11" t="str">
        <f>IF('[1]#export'!A118="","",CONCATENATE('[1]#fixed_data'!$B$2&amp;'[1]#export'!A118))</f>
        <v>360G-JLC-108694</v>
      </c>
      <c r="B110" s="11" t="str">
        <f>IF('[1]#export'!A118="","",CONCATENATE('[1]#export'!N118&amp;" grant to "&amp;'[1]#export'!B118))</f>
        <v>SHAF grant to Highgate Newtown Community Centre</v>
      </c>
      <c r="C110" s="11" t="str">
        <f>IF('[1]#export'!A118="","",'[1]#export'!D118)</f>
        <v>Summer Holiday Fun</v>
      </c>
      <c r="D110" s="11" t="str">
        <f>IF('[1]#export'!A118="","",'[1]#fixed_data'!$B$3)</f>
        <v>GBP</v>
      </c>
      <c r="E110" s="12">
        <f>IF('[1]#export'!A118="","",'[1]#export'!E118)</f>
        <v>3500</v>
      </c>
      <c r="F110" s="13" t="str">
        <f>IF('[1]#export'!A118="","",TEXT('[1]#export'!F118,"yyyy-mm-dd"))</f>
        <v>2021-06-21</v>
      </c>
      <c r="G110" s="13" t="str">
        <f>IF('[1]#export'!A118="","",IF('[1]#export'!J118="","",TEXT('[1]#export'!J118,"yyyy-mm-dd")))</f>
        <v>2021-07-26</v>
      </c>
      <c r="H110" s="11" t="str">
        <f>IF('[1]#export'!A118="","",'[1]#export'!K118)</f>
        <v>12</v>
      </c>
      <c r="I110" s="11" t="str">
        <f>IF('[1]#export'!A118="","",IF(LEFT('[1]#export'!C118,3)="GB-",'[1]#export'!C118,IF(AND(K110="",L110=""),'[1]#fixed_data'!$B$4&amp;SUBSTITUTE(J110," ","-"),IF(K110="","GB-COH-"&amp;L110,IF(LEFT(K110,2)="SC","GB-SC-"&amp;K110,IF(AND(LEFT(K110,1)="1",LEN(K110)=6),"GB-NIC-"&amp;K110,"GB-CHC-"&amp;K110))))))</f>
        <v>GB-CHC-290712</v>
      </c>
      <c r="J110" s="11" t="str">
        <f>IF('[1]#export'!A118="","",'[1]#export'!B118)</f>
        <v>Highgate Newtown Community Centre</v>
      </c>
      <c r="K110" s="14" t="str">
        <f>IF('[1]#export'!A118="","",IF(ISBLANK('[1]#export'!C118),"",IF(LEFT('[1]#export'!C118,3)="GB-","",'[1]#export'!C118)))</f>
        <v>290712</v>
      </c>
      <c r="L110" s="14"/>
      <c r="M110" s="11" t="str">
        <f>IF('[1]#export'!A118="","",IF('[1]#export'!H118="","",'[1]#export'!H118))</f>
        <v>N19 5DQ</v>
      </c>
      <c r="N110" s="11" t="s">
        <v>52</v>
      </c>
      <c r="O110" s="11" t="str">
        <f>IF('[1]#export'!A118="","",IF('[1]#export'!G118="","",IF(LEFT('[1]#export'!G118,13)="Discretionary","Multiple Boroughs",SUBSTITUTE('[1]#export'!G118,CHAR(10),", "))))</f>
        <v>Camden</v>
      </c>
      <c r="P110" s="11" t="str">
        <f>IF('[1]#export'!A118="","",'[1]#fixed_data'!$B$5)</f>
        <v>GB-CHC-237725</v>
      </c>
      <c r="Q110" s="11" t="str">
        <f>IF('[1]#export'!A118="","",'[1]#fixed_data'!$B$6)</f>
        <v>John Lyon's Charity</v>
      </c>
      <c r="R110" s="11" t="str">
        <f>IF('[1]#export'!A118="","",IF('[1]#export'!N118="","",'[1]#export'!N118))</f>
        <v>SHAF</v>
      </c>
      <c r="S110" s="15" t="str">
        <f>IF('[1]#export'!A118="","",IF('[1]#export'!M118="","",'[1]#export'!M118))</f>
        <v>School Holiday Activity Fund</v>
      </c>
      <c r="T110" s="15" t="str">
        <f>IF('[1]#export'!A118="","",IF(AND(VALUE('[1]#export'!K118)&gt;12,OR('[1]#export'!M118="Bursary",'[1]#export'!M118="Main Grant")),"Multiple year grants are approved in principle for the full term as outlined but are subject to satisfactory reporting and annual authority from the Charity's Trustee to release each tranche.",""))</f>
        <v/>
      </c>
      <c r="U110" s="15" t="str">
        <f>IF('[1]#export'!A118="","",IF('[1]#export'!Q118="","",'[1]#export'!Q118))</f>
        <v>Direct Project Costs</v>
      </c>
      <c r="V110" s="15" t="str">
        <f>IF('[1]#export'!A118="","",IF('[1]#export'!O118="","",'[1]#export'!O118))</f>
        <v>Youth Clubs &amp; Youth Activities</v>
      </c>
      <c r="W110" s="15" t="str">
        <f>IF('[1]#export'!O118="","",'[1]#export'!$O$1)</f>
        <v>Programme Area</v>
      </c>
      <c r="X110" s="15" t="str">
        <f>IF('[1]#export'!A118="","",IF('[1]#export'!P118="","",'[1]#export'!P118))</f>
        <v>5-11 (Primary Children)</v>
      </c>
      <c r="Y110" s="15" t="str">
        <f>IF('[1]#export'!P118="","",'[1]#export'!$P$1)</f>
        <v>Age Group</v>
      </c>
      <c r="Z110" s="16">
        <f>IF('[1]#export'!A118="","",'[1]#export'!I118)</f>
        <v>44491</v>
      </c>
      <c r="AA110" s="11" t="str">
        <f>IF('[1]#export'!A118="","",'[1]#fixed_data'!$B$8)</f>
        <v>http://jlc.london/</v>
      </c>
    </row>
    <row r="111" spans="1:27" x14ac:dyDescent="0.25">
      <c r="A111" s="11" t="str">
        <f>IF('[1]#export'!A119="","",CONCATENATE('[1]#fixed_data'!$B$2&amp;'[1]#export'!A119))</f>
        <v>360G-JLC-108712</v>
      </c>
      <c r="B111" s="11" t="str">
        <f>IF('[1]#export'!A119="","",CONCATENATE('[1]#export'!N119&amp;" grant to "&amp;'[1]#export'!B119))</f>
        <v>SHAF grant to Ignite Youth</v>
      </c>
      <c r="C111" s="11" t="str">
        <f>IF('[1]#export'!A119="","",'[1]#export'!D119)</f>
        <v>Ignite Summer 2021</v>
      </c>
      <c r="D111" s="11" t="str">
        <f>IF('[1]#export'!A119="","",'[1]#fixed_data'!$B$3)</f>
        <v>GBP</v>
      </c>
      <c r="E111" s="12">
        <f>IF('[1]#export'!A119="","",'[1]#export'!E119)</f>
        <v>3200</v>
      </c>
      <c r="F111" s="13" t="str">
        <f>IF('[1]#export'!A119="","",TEXT('[1]#export'!F119,"yyyy-mm-dd"))</f>
        <v>2021-06-21</v>
      </c>
      <c r="G111" s="13" t="str">
        <f>IF('[1]#export'!A119="","",IF('[1]#export'!J119="","",TEXT('[1]#export'!J119,"yyyy-mm-dd")))</f>
        <v>2021-07-26</v>
      </c>
      <c r="H111" s="11" t="str">
        <f>IF('[1]#export'!A119="","",'[1]#export'!K119)</f>
        <v>12</v>
      </c>
      <c r="I111" s="11" t="str">
        <f>IF('[1]#export'!A119="","",IF(LEFT('[1]#export'!C119,3)="GB-",'[1]#export'!C119,IF(AND(K111="",L111=""),'[1]#fixed_data'!$B$4&amp;SUBSTITUTE(J111," ","-"),IF(K111="","GB-COH-"&amp;L111,IF(LEFT(K111,2)="SC","GB-SC-"&amp;K111,IF(AND(LEFT(K111,1)="1",LEN(K111)=6),"GB-NIC-"&amp;K111,"GB-CHC-"&amp;K111))))))</f>
        <v>GB-CHC-1189771</v>
      </c>
      <c r="J111" s="11" t="str">
        <f>IF('[1]#export'!A119="","",'[1]#export'!B119)</f>
        <v>Ignite Youth</v>
      </c>
      <c r="K111" s="14" t="str">
        <f>IF('[1]#export'!A119="","",IF(ISBLANK('[1]#export'!C119),"",IF(LEFT('[1]#export'!C119,3)="GB-","",'[1]#export'!C119)))</f>
        <v>1189771</v>
      </c>
      <c r="L111" s="14"/>
      <c r="M111" s="11" t="str">
        <f>IF('[1]#export'!A119="","",IF('[1]#export'!H119="","",'[1]#export'!H119))</f>
        <v>HA2 0TY</v>
      </c>
      <c r="N111" s="11" t="str">
        <f>IF('[1]#export'!A119="","",IF('[1]#export'!L119="","",IF(LEFT('[1]#export'!L119,4)="http",'[1]#export'!L119,"http://"&amp;TRIM('[1]#export'!L119))))</f>
        <v>http://www.igniteyouth.org.uk</v>
      </c>
      <c r="O111" s="11" t="str">
        <f>IF('[1]#export'!A119="","",IF('[1]#export'!G119="","",IF(LEFT('[1]#export'!G119,13)="Discretionary","Multiple Boroughs",SUBSTITUTE('[1]#export'!G119,CHAR(10),", "))))</f>
        <v>Harrow</v>
      </c>
      <c r="P111" s="11" t="str">
        <f>IF('[1]#export'!A119="","",'[1]#fixed_data'!$B$5)</f>
        <v>GB-CHC-237725</v>
      </c>
      <c r="Q111" s="11" t="str">
        <f>IF('[1]#export'!A119="","",'[1]#fixed_data'!$B$6)</f>
        <v>John Lyon's Charity</v>
      </c>
      <c r="R111" s="11" t="str">
        <f>IF('[1]#export'!A119="","",IF('[1]#export'!N119="","",'[1]#export'!N119))</f>
        <v>SHAF</v>
      </c>
      <c r="S111" s="15" t="str">
        <f>IF('[1]#export'!A119="","",IF('[1]#export'!M119="","",'[1]#export'!M119))</f>
        <v>School Holiday Activity Fund</v>
      </c>
      <c r="T111" s="15" t="str">
        <f>IF('[1]#export'!A119="","",IF(AND(VALUE('[1]#export'!K119)&gt;12,OR('[1]#export'!M119="Bursary",'[1]#export'!M119="Main Grant")),"Multiple year grants are approved in principle for the full term as outlined but are subject to satisfactory reporting and annual authority from the Charity's Trustee to release each tranche.",""))</f>
        <v/>
      </c>
      <c r="U111" s="15" t="str">
        <f>IF('[1]#export'!A119="","",IF('[1]#export'!Q119="","",'[1]#export'!Q119))</f>
        <v>Direct Project Costs</v>
      </c>
      <c r="V111" s="15" t="str">
        <f>IF('[1]#export'!A119="","",IF('[1]#export'!O119="","",'[1]#export'!O119))</f>
        <v>Youth Clubs &amp; Youth Activities</v>
      </c>
      <c r="W111" s="15" t="str">
        <f>IF('[1]#export'!O119="","",'[1]#export'!$O$1)</f>
        <v>Programme Area</v>
      </c>
      <c r="X111" s="15" t="str">
        <f>IF('[1]#export'!A119="","",IF('[1]#export'!P119="","",'[1]#export'!P119))</f>
        <v>11-25 (Secondary+ YP)</v>
      </c>
      <c r="Y111" s="15" t="str">
        <f>IF('[1]#export'!P119="","",'[1]#export'!$P$1)</f>
        <v>Age Group</v>
      </c>
      <c r="Z111" s="16">
        <f>IF('[1]#export'!A119="","",'[1]#export'!I119)</f>
        <v>44503</v>
      </c>
      <c r="AA111" s="11" t="str">
        <f>IF('[1]#export'!A119="","",'[1]#fixed_data'!$B$8)</f>
        <v>http://jlc.london/</v>
      </c>
    </row>
    <row r="112" spans="1:27" x14ac:dyDescent="0.25">
      <c r="A112" s="11" t="str">
        <f>IF('[1]#export'!A120="","",CONCATENATE('[1]#fixed_data'!$B$2&amp;'[1]#export'!A120))</f>
        <v>360G-JLC-108653</v>
      </c>
      <c r="B112" s="11" t="str">
        <f>IF('[1]#export'!A120="","",CONCATENATE('[1]#export'!N120&amp;" grant to "&amp;'[1]#export'!B120))</f>
        <v>SHAF grant to Innovation Dance Studios</v>
      </c>
      <c r="C112" s="11" t="str">
        <f>IF('[1]#export'!A120="","",'[1]#export'!D120)</f>
        <v>Back Into Dance</v>
      </c>
      <c r="D112" s="11" t="str">
        <f>IF('[1]#export'!A120="","",'[1]#fixed_data'!$B$3)</f>
        <v>GBP</v>
      </c>
      <c r="E112" s="12">
        <f>IF('[1]#export'!A120="","",'[1]#export'!E120)</f>
        <v>2200</v>
      </c>
      <c r="F112" s="13" t="str">
        <f>IF('[1]#export'!A120="","",TEXT('[1]#export'!F120,"yyyy-mm-dd"))</f>
        <v>2021-06-21</v>
      </c>
      <c r="G112" s="13" t="str">
        <f>IF('[1]#export'!A120="","",IF('[1]#export'!J120="","",TEXT('[1]#export'!J120,"yyyy-mm-dd")))</f>
        <v>2021-08-16</v>
      </c>
      <c r="H112" s="11" t="str">
        <f>IF('[1]#export'!A120="","",'[1]#export'!K120)</f>
        <v>12</v>
      </c>
      <c r="I112" s="11" t="str">
        <f>IF('[1]#export'!A120="","",IF(LEFT('[1]#export'!C120,3)="GB-",'[1]#export'!C120,IF(AND(K112="",L112=""),'[1]#fixed_data'!$B$4&amp;SUBSTITUTE(J112," ","-"),IF(K112="","GB-COH-"&amp;L112,IF(LEFT(K112,2)="SC","GB-SC-"&amp;K112,IF(AND(LEFT(K112,1)="1",LEN(K112)=6),"GB-NIC-"&amp;K112,"GB-CHC-"&amp;K112))))))</f>
        <v>GB-CHC-1153263</v>
      </c>
      <c r="J112" s="11" t="str">
        <f>IF('[1]#export'!A120="","",'[1]#export'!B120)</f>
        <v>Innovation Dance Studios</v>
      </c>
      <c r="K112" s="14" t="str">
        <f>IF('[1]#export'!A120="","",IF(ISBLANK('[1]#export'!C120),"",IF(LEFT('[1]#export'!C120,3)="GB-","",'[1]#export'!C120)))</f>
        <v>1153263</v>
      </c>
      <c r="L112" s="14"/>
      <c r="M112" s="11" t="str">
        <f>IF('[1]#export'!A120="","",IF('[1]#export'!H120="","",'[1]#export'!H120))</f>
        <v>W5 1QX</v>
      </c>
      <c r="N112" s="11" t="str">
        <f>IF('[1]#export'!A120="","",IF('[1]#export'!L120="","",IF(LEFT('[1]#export'!L120,4)="http",'[1]#export'!L120,"http://"&amp;TRIM('[1]#export'!L120))))</f>
        <v>http://www.innovationdancestudios.co.uk</v>
      </c>
      <c r="O112" s="11" t="str">
        <f>IF('[1]#export'!A120="","",IF('[1]#export'!G120="","",IF(LEFT('[1]#export'!G120,13)="Discretionary","Multiple Boroughs",SUBSTITUTE('[1]#export'!G120,CHAR(10),", "))))</f>
        <v>Barnet</v>
      </c>
      <c r="P112" s="11" t="str">
        <f>IF('[1]#export'!A120="","",'[1]#fixed_data'!$B$5)</f>
        <v>GB-CHC-237725</v>
      </c>
      <c r="Q112" s="11" t="str">
        <f>IF('[1]#export'!A120="","",'[1]#fixed_data'!$B$6)</f>
        <v>John Lyon's Charity</v>
      </c>
      <c r="R112" s="11" t="str">
        <f>IF('[1]#export'!A120="","",IF('[1]#export'!N120="","",'[1]#export'!N120))</f>
        <v>SHAF</v>
      </c>
      <c r="S112" s="15" t="str">
        <f>IF('[1]#export'!A120="","",IF('[1]#export'!M120="","",'[1]#export'!M120))</f>
        <v>School Holiday Activity Fund</v>
      </c>
      <c r="T112" s="15" t="str">
        <f>IF('[1]#export'!A120="","",IF(AND(VALUE('[1]#export'!K120)&gt;12,OR('[1]#export'!M120="Bursary",'[1]#export'!M120="Main Grant")),"Multiple year grants are approved in principle for the full term as outlined but are subject to satisfactory reporting and annual authority from the Charity's Trustee to release each tranche.",""))</f>
        <v/>
      </c>
      <c r="U112" s="15" t="str">
        <f>IF('[1]#export'!A120="","",IF('[1]#export'!Q120="","",'[1]#export'!Q120))</f>
        <v>Direct Project Costs</v>
      </c>
      <c r="V112" s="15" t="str">
        <f>IF('[1]#export'!A120="","",IF('[1]#export'!O120="","",'[1]#export'!O120))</f>
        <v>Arts &amp; Science</v>
      </c>
      <c r="W112" s="15" t="str">
        <f>IF('[1]#export'!O120="","",'[1]#export'!$O$1)</f>
        <v>Programme Area</v>
      </c>
      <c r="X112" s="15" t="str">
        <f>IF('[1]#export'!A120="","",IF('[1]#export'!P120="","",'[1]#export'!P120))</f>
        <v>11-19 (Secondary YP)</v>
      </c>
      <c r="Y112" s="15" t="str">
        <f>IF('[1]#export'!P120="","",'[1]#export'!$P$1)</f>
        <v>Age Group</v>
      </c>
      <c r="Z112" s="16">
        <f>IF('[1]#export'!A120="","",'[1]#export'!I120)</f>
        <v>44449</v>
      </c>
      <c r="AA112" s="11" t="str">
        <f>IF('[1]#export'!A120="","",'[1]#fixed_data'!$B$8)</f>
        <v>http://jlc.london/</v>
      </c>
    </row>
    <row r="113" spans="1:27" x14ac:dyDescent="0.25">
      <c r="A113" s="11" t="str">
        <f>IF('[1]#export'!A121="","",CONCATENATE('[1]#fixed_data'!$B$2&amp;'[1]#export'!A121))</f>
        <v>360G-JLC-108680</v>
      </c>
      <c r="B113" s="11" t="str">
        <f>IF('[1]#export'!A121="","",CONCATENATE('[1]#export'!N121&amp;" grant to "&amp;'[1]#export'!B121))</f>
        <v>SHAF grant to Kentish Town City Farm</v>
      </c>
      <c r="C113" s="11" t="str">
        <f>IF('[1]#export'!A121="","",'[1]#export'!D121)</f>
        <v>KTCF Summer Holiday Hub programme</v>
      </c>
      <c r="D113" s="11" t="str">
        <f>IF('[1]#export'!A121="","",'[1]#fixed_data'!$B$3)</f>
        <v>GBP</v>
      </c>
      <c r="E113" s="12">
        <f>IF('[1]#export'!A121="","",'[1]#export'!E121)</f>
        <v>4000</v>
      </c>
      <c r="F113" s="13" t="str">
        <f>IF('[1]#export'!A121="","",TEXT('[1]#export'!F121,"yyyy-mm-dd"))</f>
        <v>2021-06-21</v>
      </c>
      <c r="G113" s="13" t="str">
        <f>IF('[1]#export'!A121="","",IF('[1]#export'!J121="","",TEXT('[1]#export'!J121,"yyyy-mm-dd")))</f>
        <v>2021-08-02</v>
      </c>
      <c r="H113" s="11" t="str">
        <f>IF('[1]#export'!A121="","",'[1]#export'!K121)</f>
        <v>12</v>
      </c>
      <c r="I113" s="11" t="str">
        <f>IF('[1]#export'!A121="","",IF(LEFT('[1]#export'!C121,3)="GB-",'[1]#export'!C121,IF(AND(K113="",L113=""),'[1]#fixed_data'!$B$4&amp;SUBSTITUTE(J113," ","-"),IF(K113="","GB-COH-"&amp;L113,IF(LEFT(K113,2)="SC","GB-SC-"&amp;K113,IF(AND(LEFT(K113,1)="1",LEN(K113)=6),"GB-NIC-"&amp;K113,"GB-CHC-"&amp;K113))))))</f>
        <v>GB-CHC-294797</v>
      </c>
      <c r="J113" s="11" t="str">
        <f>IF('[1]#export'!A121="","",'[1]#export'!B121)</f>
        <v>Kentish Town City Farm</v>
      </c>
      <c r="K113" s="14" t="str">
        <f>IF('[1]#export'!A121="","",IF(ISBLANK('[1]#export'!C121),"",IF(LEFT('[1]#export'!C121,3)="GB-","",'[1]#export'!C121)))</f>
        <v>294797</v>
      </c>
      <c r="L113" s="14"/>
      <c r="M113" s="11" t="str">
        <f>IF('[1]#export'!A121="","",IF('[1]#export'!H121="","",'[1]#export'!H121))</f>
        <v>NW5 4BN</v>
      </c>
      <c r="N113" s="11" t="str">
        <f>IF('[1]#export'!A121="","",IF('[1]#export'!L121="","",IF(LEFT('[1]#export'!L121,4)="http",'[1]#export'!L121,"http://"&amp;TRIM('[1]#export'!L121))))</f>
        <v>https://www.ktcityfarm.org.uk/</v>
      </c>
      <c r="O113" s="11" t="str">
        <f>IF('[1]#export'!A121="","",IF('[1]#export'!G121="","",IF(LEFT('[1]#export'!G121,13)="Discretionary","Multiple Boroughs",SUBSTITUTE('[1]#export'!G121,CHAR(10),", "))))</f>
        <v>Camden</v>
      </c>
      <c r="P113" s="11" t="str">
        <f>IF('[1]#export'!A121="","",'[1]#fixed_data'!$B$5)</f>
        <v>GB-CHC-237725</v>
      </c>
      <c r="Q113" s="11" t="str">
        <f>IF('[1]#export'!A121="","",'[1]#fixed_data'!$B$6)</f>
        <v>John Lyon's Charity</v>
      </c>
      <c r="R113" s="11" t="str">
        <f>IF('[1]#export'!A121="","",IF('[1]#export'!N121="","",'[1]#export'!N121))</f>
        <v>SHAF</v>
      </c>
      <c r="S113" s="15" t="str">
        <f>IF('[1]#export'!A121="","",IF('[1]#export'!M121="","",'[1]#export'!M121))</f>
        <v>School Holiday Activity Fund</v>
      </c>
      <c r="T113" s="15" t="str">
        <f>IF('[1]#export'!A121="","",IF(AND(VALUE('[1]#export'!K121)&gt;12,OR('[1]#export'!M121="Bursary",'[1]#export'!M121="Main Grant")),"Multiple year grants are approved in principle for the full term as outlined but are subject to satisfactory reporting and annual authority from the Charity's Trustee to release each tranche.",""))</f>
        <v/>
      </c>
      <c r="U113" s="15" t="str">
        <f>IF('[1]#export'!A121="","",IF('[1]#export'!Q121="","",'[1]#export'!Q121))</f>
        <v>Salary Costs</v>
      </c>
      <c r="V113" s="15" t="str">
        <f>IF('[1]#export'!A121="","",IF('[1]#export'!O121="","",'[1]#export'!O121))</f>
        <v>Youth Clubs &amp; Youth Activities</v>
      </c>
      <c r="W113" s="15" t="str">
        <f>IF('[1]#export'!O121="","",'[1]#export'!$O$1)</f>
        <v>Programme Area</v>
      </c>
      <c r="X113" s="15" t="str">
        <f>IF('[1]#export'!A121="","",IF('[1]#export'!P121="","",'[1]#export'!P121))</f>
        <v>5-19 (School Age CYP)</v>
      </c>
      <c r="Y113" s="15" t="str">
        <f>IF('[1]#export'!P121="","",'[1]#export'!$P$1)</f>
        <v>Age Group</v>
      </c>
      <c r="Z113" s="16">
        <f>IF('[1]#export'!A121="","",'[1]#export'!I121)</f>
        <v>44470</v>
      </c>
      <c r="AA113" s="11" t="str">
        <f>IF('[1]#export'!A121="","",'[1]#fixed_data'!$B$8)</f>
        <v>http://jlc.london/</v>
      </c>
    </row>
    <row r="114" spans="1:27" x14ac:dyDescent="0.25">
      <c r="A114" s="11" t="str">
        <f>IF('[1]#export'!A122="","",CONCATENATE('[1]#fixed_data'!$B$2&amp;'[1]#export'!A122))</f>
        <v>360G-JLC-108701</v>
      </c>
      <c r="B114" s="11" t="str">
        <f>IF('[1]#export'!A122="","",CONCATENATE('[1]#export'!N122&amp;" grant to "&amp;'[1]#export'!B122))</f>
        <v>SHAF grant to Living Way Ministries</v>
      </c>
      <c r="C114" s="11" t="str">
        <f>IF('[1]#export'!A122="","",'[1]#export'!D122)</f>
        <v>Summer Holiday Activities 2021</v>
      </c>
      <c r="D114" s="11" t="str">
        <f>IF('[1]#export'!A122="","",'[1]#fixed_data'!$B$3)</f>
        <v>GBP</v>
      </c>
      <c r="E114" s="12">
        <f>IF('[1]#export'!A122="","",'[1]#export'!E122)</f>
        <v>4000</v>
      </c>
      <c r="F114" s="13" t="str">
        <f>IF('[1]#export'!A122="","",TEXT('[1]#export'!F122,"yyyy-mm-dd"))</f>
        <v>2021-06-21</v>
      </c>
      <c r="G114" s="13" t="str">
        <f>IF('[1]#export'!A122="","",IF('[1]#export'!J122="","",TEXT('[1]#export'!J122,"yyyy-mm-dd")))</f>
        <v>2021-07-26</v>
      </c>
      <c r="H114" s="11" t="str">
        <f>IF('[1]#export'!A122="","",'[1]#export'!K122)</f>
        <v>12</v>
      </c>
      <c r="I114" s="11" t="str">
        <f>IF('[1]#export'!A122="","",IF(LEFT('[1]#export'!C122,3)="GB-",'[1]#export'!C122,IF(AND(K114="",L114=""),'[1]#fixed_data'!$B$4&amp;SUBSTITUTE(J114," ","-"),IF(K114="","GB-COH-"&amp;L114,IF(LEFT(K114,2)="SC","GB-SC-"&amp;K114,IF(AND(LEFT(K114,1)="1",LEN(K114)=6),"GB-NIC-"&amp;K114,"GB-CHC-"&amp;K114))))))</f>
        <v>GB-CHC-1052878</v>
      </c>
      <c r="J114" s="11" t="str">
        <f>IF('[1]#export'!A122="","",'[1]#export'!B122)</f>
        <v>Living Way Ministries</v>
      </c>
      <c r="K114" s="14" t="str">
        <f>IF('[1]#export'!A122="","",IF(ISBLANK('[1]#export'!C122),"",IF(LEFT('[1]#export'!C122,3)="GB-","",'[1]#export'!C122)))</f>
        <v>1052878</v>
      </c>
      <c r="L114" s="14"/>
      <c r="M114" s="11" t="str">
        <f>IF('[1]#export'!A122="","",IF('[1]#export'!H122="","",'[1]#export'!H122))</f>
        <v>NW9 5XB</v>
      </c>
      <c r="N114" s="11" t="str">
        <f>IF('[1]#export'!A122="","",IF('[1]#export'!L122="","",IF(LEFT('[1]#export'!L122,4)="http",'[1]#export'!L122,"http://"&amp;TRIM('[1]#export'!L122))))</f>
        <v>http://www.livingwayministries.org.uk/</v>
      </c>
      <c r="O114" s="11" t="str">
        <f>IF('[1]#export'!A122="","",IF('[1]#export'!G122="","",IF(LEFT('[1]#export'!G122,13)="Discretionary","Multiple Boroughs",SUBSTITUTE('[1]#export'!G122,CHAR(10),", "))))</f>
        <v>Barnet</v>
      </c>
      <c r="P114" s="11" t="str">
        <f>IF('[1]#export'!A122="","",'[1]#fixed_data'!$B$5)</f>
        <v>GB-CHC-237725</v>
      </c>
      <c r="Q114" s="11" t="str">
        <f>IF('[1]#export'!A122="","",'[1]#fixed_data'!$B$6)</f>
        <v>John Lyon's Charity</v>
      </c>
      <c r="R114" s="11" t="str">
        <f>IF('[1]#export'!A122="","",IF('[1]#export'!N122="","",'[1]#export'!N122))</f>
        <v>SHAF</v>
      </c>
      <c r="S114" s="15" t="str">
        <f>IF('[1]#export'!A122="","",IF('[1]#export'!M122="","",'[1]#export'!M122))</f>
        <v>School Holiday Activity Fund</v>
      </c>
      <c r="T114" s="15" t="str">
        <f>IF('[1]#export'!A122="","",IF(AND(VALUE('[1]#export'!K122)&gt;12,OR('[1]#export'!M122="Bursary",'[1]#export'!M122="Main Grant")),"Multiple year grants are approved in principle for the full term as outlined but are subject to satisfactory reporting and annual authority from the Charity's Trustee to release each tranche.",""))</f>
        <v/>
      </c>
      <c r="U114" s="15" t="str">
        <f>IF('[1]#export'!A122="","",IF('[1]#export'!Q122="","",'[1]#export'!Q122))</f>
        <v>Direct Project Costs</v>
      </c>
      <c r="V114" s="15" t="str">
        <f>IF('[1]#export'!A122="","",IF('[1]#export'!O122="","",'[1]#export'!O122))</f>
        <v>Youth Clubs &amp; Youth Activities</v>
      </c>
      <c r="W114" s="15" t="str">
        <f>IF('[1]#export'!O122="","",'[1]#export'!$O$1)</f>
        <v>Programme Area</v>
      </c>
      <c r="X114" s="15" t="str">
        <f>IF('[1]#export'!A122="","",IF('[1]#export'!P122="","",'[1]#export'!P122))</f>
        <v>5-19 (School Age CYP)</v>
      </c>
      <c r="Y114" s="15" t="str">
        <f>IF('[1]#export'!P122="","",'[1]#export'!$P$1)</f>
        <v>Age Group</v>
      </c>
      <c r="Z114" s="16">
        <f>IF('[1]#export'!A122="","",'[1]#export'!I122)</f>
        <v>44706</v>
      </c>
      <c r="AA114" s="11" t="str">
        <f>IF('[1]#export'!A122="","",'[1]#fixed_data'!$B$8)</f>
        <v>http://jlc.london/</v>
      </c>
    </row>
    <row r="115" spans="1:27" x14ac:dyDescent="0.25">
      <c r="A115" s="11" t="str">
        <f>IF('[1]#export'!A123="","",CONCATENATE('[1]#fixed_data'!$B$2&amp;'[1]#export'!A123))</f>
        <v>360G-JLC-108475</v>
      </c>
      <c r="B115" s="11" t="str">
        <f>IF('[1]#export'!A123="","",CONCATENATE('[1]#export'!N123&amp;" grant to "&amp;'[1]#export'!B123))</f>
        <v>Small grant to LUNG Productions CIO</v>
      </c>
      <c r="C115" s="11" t="str">
        <f>IF('[1]#export'!A123="","",'[1]#export'!D123)</f>
        <v>Roaring 20s</v>
      </c>
      <c r="D115" s="11" t="str">
        <f>IF('[1]#export'!A123="","",'[1]#fixed_data'!$B$3)</f>
        <v>GBP</v>
      </c>
      <c r="E115" s="12">
        <f>IF('[1]#export'!A123="","",'[1]#export'!E123)</f>
        <v>4500</v>
      </c>
      <c r="F115" s="13" t="str">
        <f>IF('[1]#export'!A123="","",TEXT('[1]#export'!F123,"yyyy-mm-dd"))</f>
        <v>2021-06-21</v>
      </c>
      <c r="G115" s="13" t="str">
        <f>IF('[1]#export'!A123="","",IF('[1]#export'!J123="","",TEXT('[1]#export'!J123,"yyyy-mm-dd")))</f>
        <v>2021-07-11</v>
      </c>
      <c r="H115" s="11" t="str">
        <f>IF('[1]#export'!A123="","",'[1]#export'!K123)</f>
        <v>12</v>
      </c>
      <c r="I115" s="11" t="str">
        <f>IF('[1]#export'!A123="","",IF(LEFT('[1]#export'!C123,3)="GB-",'[1]#export'!C123,IF(AND(K115="",L115=""),'[1]#fixed_data'!$B$4&amp;SUBSTITUTE(J115," ","-"),IF(K115="","GB-COH-"&amp;L115,IF(LEFT(K115,2)="SC","GB-SC-"&amp;K115,IF(AND(LEFT(K115,1)="1",LEN(K115)=6),"GB-NIC-"&amp;K115,"GB-CHC-"&amp;K115))))))</f>
        <v>GB-CHC-1187346</v>
      </c>
      <c r="J115" s="11" t="str">
        <f>IF('[1]#export'!A123="","",'[1]#export'!B123)</f>
        <v>LUNG Productions CIO</v>
      </c>
      <c r="K115" s="14" t="str">
        <f>IF('[1]#export'!A123="","",IF(ISBLANK('[1]#export'!C123),"",IF(LEFT('[1]#export'!C123,3)="GB-","",'[1]#export'!C123)))</f>
        <v>1187346</v>
      </c>
      <c r="L115" s="14"/>
      <c r="M115" s="11" t="str">
        <f>IF('[1]#export'!A123="","",IF('[1]#export'!H123="","",'[1]#export'!H123))</f>
        <v>S36 9AW</v>
      </c>
      <c r="N115" s="11" t="str">
        <f>IF('[1]#export'!A123="","",IF('[1]#export'!L123="","",IF(LEFT('[1]#export'!L123,4)="http",'[1]#export'!L123,"http://"&amp;TRIM('[1]#export'!L123))))</f>
        <v>http://www.lungtheatre.co.uk</v>
      </c>
      <c r="O115" s="11" t="str">
        <f>IF('[1]#export'!A123="","",IF('[1]#export'!G123="","",IF(LEFT('[1]#export'!G123,13)="Discretionary","Multiple Boroughs",SUBSTITUTE('[1]#export'!G123,CHAR(10),", "))))</f>
        <v>Harrow</v>
      </c>
      <c r="P115" s="11" t="str">
        <f>IF('[1]#export'!A123="","",'[1]#fixed_data'!$B$5)</f>
        <v>GB-CHC-237725</v>
      </c>
      <c r="Q115" s="11" t="str">
        <f>IF('[1]#export'!A123="","",'[1]#fixed_data'!$B$6)</f>
        <v>John Lyon's Charity</v>
      </c>
      <c r="R115" s="11" t="str">
        <f>IF('[1]#export'!A123="","",IF('[1]#export'!N123="","",'[1]#export'!N123))</f>
        <v>Small</v>
      </c>
      <c r="S115" s="15" t="str">
        <f>IF('[1]#export'!A123="","",IF('[1]#export'!M123="","",'[1]#export'!M123))</f>
        <v>Small Grant</v>
      </c>
      <c r="T115" s="15" t="str">
        <f>IF('[1]#export'!A123="","",IF(AND(VALUE('[1]#export'!K123)&gt;12,OR('[1]#export'!M123="Bursary",'[1]#export'!M123="Main Grant")),"Multiple year grants are approved in principle for the full term as outlined but are subject to satisfactory reporting and annual authority from the Charity's Trustee to release each tranche.",""))</f>
        <v/>
      </c>
      <c r="U115" s="15" t="str">
        <f>IF('[1]#export'!A123="","",IF('[1]#export'!Q123="","",'[1]#export'!Q123))</f>
        <v>Direct Project Costs</v>
      </c>
      <c r="V115" s="15" t="str">
        <f>IF('[1]#export'!A123="","",IF('[1]#export'!O123="","",'[1]#export'!O123))</f>
        <v>Arts &amp; Science</v>
      </c>
      <c r="W115" s="15" t="str">
        <f>IF('[1]#export'!O123="","",'[1]#export'!$O$1)</f>
        <v>Programme Area</v>
      </c>
      <c r="X115" s="15" t="str">
        <f>IF('[1]#export'!A123="","",IF('[1]#export'!P123="","",'[1]#export'!P123))</f>
        <v>11-25 (Secondary+ YP)</v>
      </c>
      <c r="Y115" s="15" t="str">
        <f>IF('[1]#export'!P123="","",'[1]#export'!$P$1)</f>
        <v>Age Group</v>
      </c>
      <c r="Z115" s="16">
        <f>IF('[1]#export'!A123="","",'[1]#export'!I123)</f>
        <v>44711</v>
      </c>
      <c r="AA115" s="11" t="str">
        <f>IF('[1]#export'!A123="","",'[1]#fixed_data'!$B$8)</f>
        <v>http://jlc.london/</v>
      </c>
    </row>
    <row r="116" spans="1:27" x14ac:dyDescent="0.25">
      <c r="A116" s="11" t="str">
        <f>IF('[1]#export'!A124="","",CONCATENATE('[1]#fixed_data'!$B$2&amp;'[1]#export'!A124))</f>
        <v>360G-JLC-108722</v>
      </c>
      <c r="B116" s="11" t="str">
        <f>IF('[1]#export'!A124="","",CONCATENATE('[1]#export'!N124&amp;" grant to "&amp;'[1]#export'!B124))</f>
        <v>SHAF grant to Midaye Somali Development Network</v>
      </c>
      <c r="C116" s="11" t="str">
        <f>IF('[1]#export'!A124="","",'[1]#export'!D124)</f>
        <v>Midaye Summer Trips 2021</v>
      </c>
      <c r="D116" s="11" t="str">
        <f>IF('[1]#export'!A124="","",'[1]#fixed_data'!$B$3)</f>
        <v>GBP</v>
      </c>
      <c r="E116" s="12">
        <f>IF('[1]#export'!A124="","",'[1]#export'!E124)</f>
        <v>4000</v>
      </c>
      <c r="F116" s="13" t="str">
        <f>IF('[1]#export'!A124="","",TEXT('[1]#export'!F124,"yyyy-mm-dd"))</f>
        <v>2021-06-21</v>
      </c>
      <c r="G116" s="13" t="str">
        <f>IF('[1]#export'!A124="","",IF('[1]#export'!J124="","",TEXT('[1]#export'!J124,"yyyy-mm-dd")))</f>
        <v>2021-07-26</v>
      </c>
      <c r="H116" s="11" t="str">
        <f>IF('[1]#export'!A124="","",'[1]#export'!K124)</f>
        <v>12</v>
      </c>
      <c r="I116" s="11" t="str">
        <f>IF('[1]#export'!A124="","",IF(LEFT('[1]#export'!C124,3)="GB-",'[1]#export'!C124,IF(AND(K116="",L116=""),'[1]#fixed_data'!$B$4&amp;SUBSTITUTE(J116," ","-"),IF(K116="","GB-COH-"&amp;L116,IF(LEFT(K116,2)="SC","GB-SC-"&amp;K116,IF(AND(LEFT(K116,1)="1",LEN(K116)=6),"GB-NIC-"&amp;K116,"GB-CHC-"&amp;K116))))))</f>
        <v>GB-CHC-1148304</v>
      </c>
      <c r="J116" s="11" t="str">
        <f>IF('[1]#export'!A124="","",'[1]#export'!B124)</f>
        <v>Midaye Somali Development Network</v>
      </c>
      <c r="K116" s="14" t="str">
        <f>IF('[1]#export'!A124="","",IF(ISBLANK('[1]#export'!C124),"",IF(LEFT('[1]#export'!C124,3)="GB-","",'[1]#export'!C124)))</f>
        <v>1148304</v>
      </c>
      <c r="L116" s="14"/>
      <c r="M116" s="11" t="str">
        <f>IF('[1]#export'!A124="","",IF('[1]#export'!H124="","",'[1]#export'!H124))</f>
        <v>W10 5XL</v>
      </c>
      <c r="N116" s="11" t="str">
        <f>IF('[1]#export'!A124="","",IF('[1]#export'!L124="","",IF(LEFT('[1]#export'!L124,4)="http",'[1]#export'!L124,"http://"&amp;TRIM('[1]#export'!L124))))</f>
        <v>http://midaye.org.uk</v>
      </c>
      <c r="O116" s="11" t="str">
        <f>IF('[1]#export'!A124="","",IF('[1]#export'!G124="","",IF(LEFT('[1]#export'!G124,13)="Discretionary","Multiple Boroughs",SUBSTITUTE('[1]#export'!G124,CHAR(10),", "))))</f>
        <v>RBKC</v>
      </c>
      <c r="P116" s="11" t="str">
        <f>IF('[1]#export'!A124="","",'[1]#fixed_data'!$B$5)</f>
        <v>GB-CHC-237725</v>
      </c>
      <c r="Q116" s="11" t="str">
        <f>IF('[1]#export'!A124="","",'[1]#fixed_data'!$B$6)</f>
        <v>John Lyon's Charity</v>
      </c>
      <c r="R116" s="11" t="str">
        <f>IF('[1]#export'!A124="","",IF('[1]#export'!N124="","",'[1]#export'!N124))</f>
        <v>SHAF</v>
      </c>
      <c r="S116" s="15" t="str">
        <f>IF('[1]#export'!A124="","",IF('[1]#export'!M124="","",'[1]#export'!M124))</f>
        <v>School Holiday Activity Fund</v>
      </c>
      <c r="T116" s="15" t="str">
        <f>IF('[1]#export'!A124="","",IF(AND(VALUE('[1]#export'!K124)&gt;12,OR('[1]#export'!M124="Bursary",'[1]#export'!M124="Main Grant")),"Multiple year grants are approved in principle for the full term as outlined but are subject to satisfactory reporting and annual authority from the Charity's Trustee to release each tranche.",""))</f>
        <v/>
      </c>
      <c r="U116" s="15" t="str">
        <f>IF('[1]#export'!A124="","",IF('[1]#export'!Q124="","",'[1]#export'!Q124))</f>
        <v>Direct Project Costs</v>
      </c>
      <c r="V116" s="15" t="str">
        <f>IF('[1]#export'!A124="","",IF('[1]#export'!O124="","",'[1]#export'!O124))</f>
        <v>Children &amp; Families</v>
      </c>
      <c r="W116" s="15" t="str">
        <f>IF('[1]#export'!O124="","",'[1]#export'!$O$1)</f>
        <v>Programme Area</v>
      </c>
      <c r="X116" s="15" t="str">
        <f>IF('[1]#export'!A124="","",IF('[1]#export'!P124="","",'[1]#export'!P124))</f>
        <v>5-11 (Primary Children)</v>
      </c>
      <c r="Y116" s="15" t="str">
        <f>IF('[1]#export'!P124="","",'[1]#export'!$P$1)</f>
        <v>Age Group</v>
      </c>
      <c r="Z116" s="16">
        <f>IF('[1]#export'!A124="","",'[1]#export'!I124)</f>
        <v>44400</v>
      </c>
      <c r="AA116" s="11" t="str">
        <f>IF('[1]#export'!A124="","",'[1]#fixed_data'!$B$8)</f>
        <v>http://jlc.london/</v>
      </c>
    </row>
    <row r="117" spans="1:27" x14ac:dyDescent="0.25">
      <c r="A117" s="11" t="str">
        <f>IF('[1]#export'!A125="","",CONCATENATE('[1]#fixed_data'!$B$2&amp;'[1]#export'!A125))</f>
        <v>360G-JLC-108727</v>
      </c>
      <c r="B117" s="11" t="str">
        <f>IF('[1]#export'!A125="","",CONCATENATE('[1]#export'!N125&amp;" grant to "&amp;'[1]#export'!B125))</f>
        <v>SHAF grant to My Yard</v>
      </c>
      <c r="C117" s="11" t="str">
        <f>IF('[1]#export'!A125="","",'[1]#export'!D125)</f>
        <v>Grange Summer Activities</v>
      </c>
      <c r="D117" s="11" t="str">
        <f>IF('[1]#export'!A125="","",'[1]#fixed_data'!$B$3)</f>
        <v>GBP</v>
      </c>
      <c r="E117" s="12">
        <f>IF('[1]#export'!A125="","",'[1]#export'!E125)</f>
        <v>4000</v>
      </c>
      <c r="F117" s="13" t="str">
        <f>IF('[1]#export'!A125="","",TEXT('[1]#export'!F125,"yyyy-mm-dd"))</f>
        <v>2021-06-21</v>
      </c>
      <c r="G117" s="13" t="str">
        <f>IF('[1]#export'!A125="","",IF('[1]#export'!J125="","",TEXT('[1]#export'!J125,"yyyy-mm-dd")))</f>
        <v>2021-07-26</v>
      </c>
      <c r="H117" s="11" t="str">
        <f>IF('[1]#export'!A125="","",'[1]#export'!K125)</f>
        <v>12</v>
      </c>
      <c r="I117" s="11" t="str">
        <f>IF('[1]#export'!A125="","",IF(LEFT('[1]#export'!C125,3)="GB-",'[1]#export'!C125,IF(AND(K117="",L117=""),'[1]#fixed_data'!$B$4&amp;SUBSTITUTE(J117," ","-"),IF(K117="","GB-COH-"&amp;L117,IF(LEFT(K117,2)="SC","GB-SC-"&amp;K117,IF(AND(LEFT(K117,1)="1",LEN(K117)=6),"GB-NIC-"&amp;K117,"GB-CHC-"&amp;K117))))))</f>
        <v>GB-CHC-1158800</v>
      </c>
      <c r="J117" s="11" t="str">
        <f>IF('[1]#export'!A125="","",'[1]#export'!B125)</f>
        <v>My Yard</v>
      </c>
      <c r="K117" s="14" t="str">
        <f>IF('[1]#export'!A125="","",IF(ISBLANK('[1]#export'!C125),"",IF(LEFT('[1]#export'!C125,3)="GB-","",'[1]#export'!C125)))</f>
        <v>1158800</v>
      </c>
      <c r="L117" s="14"/>
      <c r="M117" s="11" t="str">
        <f>IF('[1]#export'!A125="","",IF('[1]#export'!H125="","",'[1]#export'!H125))</f>
        <v>WD23 1FY</v>
      </c>
      <c r="N117" s="11" t="str">
        <f>IF('[1]#export'!A125="","",IF('[1]#export'!L125="","",IF(LEFT('[1]#export'!L125,4)="http",'[1]#export'!L125,"http://"&amp;TRIM('[1]#export'!L125))))</f>
        <v>http://www.myyard.org.uk</v>
      </c>
      <c r="O117" s="11" t="str">
        <f>IF('[1]#export'!A125="","",IF('[1]#export'!G125="","",IF(LEFT('[1]#export'!G125,13)="Discretionary","Multiple Boroughs",SUBSTITUTE('[1]#export'!G125,CHAR(10),", "))))</f>
        <v>Harrow</v>
      </c>
      <c r="P117" s="11" t="str">
        <f>IF('[1]#export'!A125="","",'[1]#fixed_data'!$B$5)</f>
        <v>GB-CHC-237725</v>
      </c>
      <c r="Q117" s="11" t="str">
        <f>IF('[1]#export'!A125="","",'[1]#fixed_data'!$B$6)</f>
        <v>John Lyon's Charity</v>
      </c>
      <c r="R117" s="11" t="str">
        <f>IF('[1]#export'!A125="","",IF('[1]#export'!N125="","",'[1]#export'!N125))</f>
        <v>SHAF</v>
      </c>
      <c r="S117" s="15" t="str">
        <f>IF('[1]#export'!A125="","",IF('[1]#export'!M125="","",'[1]#export'!M125))</f>
        <v>School Holiday Activity Fund</v>
      </c>
      <c r="T117" s="15" t="str">
        <f>IF('[1]#export'!A125="","",IF(AND(VALUE('[1]#export'!K125)&gt;12,OR('[1]#export'!M125="Bursary",'[1]#export'!M125="Main Grant")),"Multiple year grants are approved in principle for the full term as outlined but are subject to satisfactory reporting and annual authority from the Charity's Trustee to release each tranche.",""))</f>
        <v/>
      </c>
      <c r="U117" s="15" t="str">
        <f>IF('[1]#export'!A125="","",IF('[1]#export'!Q125="","",'[1]#export'!Q125))</f>
        <v>Direct Project Costs</v>
      </c>
      <c r="V117" s="15" t="str">
        <f>IF('[1]#export'!A125="","",IF('[1]#export'!O125="","",'[1]#export'!O125))</f>
        <v>Youth Clubs &amp; Youth Activities</v>
      </c>
      <c r="W117" s="15" t="str">
        <f>IF('[1]#export'!O125="","",'[1]#export'!$O$1)</f>
        <v>Programme Area</v>
      </c>
      <c r="X117" s="15" t="str">
        <f>IF('[1]#export'!A125="","",IF('[1]#export'!P125="","",'[1]#export'!P125))</f>
        <v>5-19 (School Age CYP)</v>
      </c>
      <c r="Y117" s="15" t="str">
        <f>IF('[1]#export'!P125="","",'[1]#export'!$P$1)</f>
        <v>Age Group</v>
      </c>
      <c r="Z117" s="16">
        <f>IF('[1]#export'!A125="","",'[1]#export'!I125)</f>
        <v>44712</v>
      </c>
      <c r="AA117" s="11" t="str">
        <f>IF('[1]#export'!A125="","",'[1]#fixed_data'!$B$8)</f>
        <v>http://jlc.london/</v>
      </c>
    </row>
    <row r="118" spans="1:27" x14ac:dyDescent="0.25">
      <c r="A118" s="11" t="str">
        <f>IF('[1]#export'!A126="","",CONCATENATE('[1]#fixed_data'!$B$2&amp;'[1]#export'!A126))</f>
        <v>360G-JLC-108693</v>
      </c>
      <c r="B118" s="11" t="str">
        <f>IF('[1]#export'!A126="","",CONCATENATE('[1]#export'!N126&amp;" grant to "&amp;'[1]#export'!B126))</f>
        <v>SHAF grant to New Diorama</v>
      </c>
      <c r="C118" s="11" t="str">
        <f>IF('[1]#export'!A126="","",'[1]#export'!D126)</f>
        <v>Everything Has Changed - Community Touring</v>
      </c>
      <c r="D118" s="11" t="str">
        <f>IF('[1]#export'!A126="","",'[1]#fixed_data'!$B$3)</f>
        <v>GBP</v>
      </c>
      <c r="E118" s="12">
        <f>IF('[1]#export'!A126="","",'[1]#export'!E126)</f>
        <v>3200</v>
      </c>
      <c r="F118" s="13" t="str">
        <f>IF('[1]#export'!A126="","",TEXT('[1]#export'!F126,"yyyy-mm-dd"))</f>
        <v>2021-06-21</v>
      </c>
      <c r="G118" s="13" t="str">
        <f>IF('[1]#export'!A126="","",IF('[1]#export'!J126="","",TEXT('[1]#export'!J126,"yyyy-mm-dd")))</f>
        <v>2021-08-20</v>
      </c>
      <c r="H118" s="11" t="str">
        <f>IF('[1]#export'!A126="","",'[1]#export'!K126)</f>
        <v>12</v>
      </c>
      <c r="I118" s="11" t="str">
        <f>IF('[1]#export'!A126="","",IF(LEFT('[1]#export'!C126,3)="GB-",'[1]#export'!C126,IF(AND(K118="",L118=""),'[1]#fixed_data'!$B$4&amp;SUBSTITUTE(J118," ","-"),IF(K118="","GB-COH-"&amp;L118,IF(LEFT(K118,2)="SC","GB-SC-"&amp;K118,IF(AND(LEFT(K118,1)="1",LEN(K118)=6),"GB-NIC-"&amp;K118,"GB-CHC-"&amp;K118))))))</f>
        <v>GB-CHC-278795</v>
      </c>
      <c r="J118" s="11" t="str">
        <f>IF('[1]#export'!A126="","",'[1]#export'!B126)</f>
        <v>New Diorama</v>
      </c>
      <c r="K118" s="14" t="str">
        <f>IF('[1]#export'!A126="","",IF(ISBLANK('[1]#export'!C126),"",IF(LEFT('[1]#export'!C126,3)="GB-","",'[1]#export'!C126)))</f>
        <v>278795</v>
      </c>
      <c r="L118" s="14"/>
      <c r="M118" s="11" t="str">
        <f>IF('[1]#export'!A126="","",IF('[1]#export'!H126="","",'[1]#export'!H126))</f>
        <v>NW1 3BF</v>
      </c>
      <c r="N118" s="11" t="str">
        <f>IF('[1]#export'!A126="","",IF('[1]#export'!L126="","",IF(LEFT('[1]#export'!L126,4)="http",'[1]#export'!L126,"http://"&amp;TRIM('[1]#export'!L126))))</f>
        <v>http://www.newdiorama.com</v>
      </c>
      <c r="O118" s="11" t="str">
        <f>IF('[1]#export'!A126="","",IF('[1]#export'!G126="","",IF(LEFT('[1]#export'!G126,13)="Discretionary","Multiple Boroughs",SUBSTITUTE('[1]#export'!G126,CHAR(10),", "))))</f>
        <v>Camden</v>
      </c>
      <c r="P118" s="11" t="str">
        <f>IF('[1]#export'!A126="","",'[1]#fixed_data'!$B$5)</f>
        <v>GB-CHC-237725</v>
      </c>
      <c r="Q118" s="11" t="str">
        <f>IF('[1]#export'!A126="","",'[1]#fixed_data'!$B$6)</f>
        <v>John Lyon's Charity</v>
      </c>
      <c r="R118" s="11" t="str">
        <f>IF('[1]#export'!A126="","",IF('[1]#export'!N126="","",'[1]#export'!N126))</f>
        <v>SHAF</v>
      </c>
      <c r="S118" s="15" t="str">
        <f>IF('[1]#export'!A126="","",IF('[1]#export'!M126="","",'[1]#export'!M126))</f>
        <v>School Holiday Activity Fund</v>
      </c>
      <c r="T118" s="15" t="str">
        <f>IF('[1]#export'!A126="","",IF(AND(VALUE('[1]#export'!K126)&gt;12,OR('[1]#export'!M126="Bursary",'[1]#export'!M126="Main Grant")),"Multiple year grants are approved in principle for the full term as outlined but are subject to satisfactory reporting and annual authority from the Charity's Trustee to release each tranche.",""))</f>
        <v/>
      </c>
      <c r="U118" s="15" t="str">
        <f>IF('[1]#export'!A126="","",IF('[1]#export'!Q126="","",'[1]#export'!Q126))</f>
        <v>Direct Project Costs</v>
      </c>
      <c r="V118" s="15" t="str">
        <f>IF('[1]#export'!A126="","",IF('[1]#export'!O126="","",'[1]#export'!O126))</f>
        <v>Arts &amp; Science</v>
      </c>
      <c r="W118" s="15" t="str">
        <f>IF('[1]#export'!O126="","",'[1]#export'!$O$1)</f>
        <v>Programme Area</v>
      </c>
      <c r="X118" s="15" t="str">
        <f>IF('[1]#export'!A126="","",IF('[1]#export'!P126="","",'[1]#export'!P126))</f>
        <v>5-11 (Primary Children)</v>
      </c>
      <c r="Y118" s="15" t="str">
        <f>IF('[1]#export'!P126="","",'[1]#export'!$P$1)</f>
        <v>Age Group</v>
      </c>
      <c r="Z118" s="16">
        <f>IF('[1]#export'!A126="","",'[1]#export'!I126)</f>
        <v>44629</v>
      </c>
      <c r="AA118" s="11" t="str">
        <f>IF('[1]#export'!A126="","",'[1]#fixed_data'!$B$8)</f>
        <v>http://jlc.london/</v>
      </c>
    </row>
    <row r="119" spans="1:27" x14ac:dyDescent="0.25">
      <c r="A119" s="11" t="str">
        <f>IF('[1]#export'!A127="","",CONCATENATE('[1]#fixed_data'!$B$2&amp;'[1]#export'!A127))</f>
        <v>360G-JLC-108715</v>
      </c>
      <c r="B119" s="11" t="str">
        <f>IF('[1]#export'!A127="","",CONCATENATE('[1]#export'!N127&amp;" grant to "&amp;'[1]#export'!B127))</f>
        <v xml:space="preserve">SHAF grant to Nomad </v>
      </c>
      <c r="C119" s="11" t="str">
        <f>IF('[1]#export'!A127="","",'[1]#export'!D127)</f>
        <v>Beyond boundaries</v>
      </c>
      <c r="D119" s="11" t="str">
        <f>IF('[1]#export'!A127="","",'[1]#fixed_data'!$B$3)</f>
        <v>GBP</v>
      </c>
      <c r="E119" s="12">
        <f>IF('[1]#export'!A127="","",'[1]#export'!E127)</f>
        <v>4000</v>
      </c>
      <c r="F119" s="13" t="str">
        <f>IF('[1]#export'!A127="","",TEXT('[1]#export'!F127,"yyyy-mm-dd"))</f>
        <v>2021-06-21</v>
      </c>
      <c r="G119" s="13" t="str">
        <f>IF('[1]#export'!A127="","",IF('[1]#export'!J127="","",TEXT('[1]#export'!J127,"yyyy-mm-dd")))</f>
        <v>2021-07-24</v>
      </c>
      <c r="H119" s="11" t="str">
        <f>IF('[1]#export'!A127="","",'[1]#export'!K127)</f>
        <v>12</v>
      </c>
      <c r="I119" s="11" t="str">
        <f>IF('[1]#export'!A127="","",IF(LEFT('[1]#export'!C127,3)="GB-",'[1]#export'!C127,IF(AND(K119="",L119=""),'[1]#fixed_data'!$B$4&amp;SUBSTITUTE(J119," ","-"),IF(K119="","GB-COH-"&amp;L119,IF(LEFT(K119,2)="SC","GB-SC-"&amp;K119,IF(AND(LEFT(K119,1)="1",LEN(K119)=6),"GB-NIC-"&amp;K119,"GB-CHC-"&amp;K119))))))</f>
        <v>GB-CHC-1168763</v>
      </c>
      <c r="J119" s="11" t="str">
        <f>IF('[1]#export'!A127="","",'[1]#export'!B127)</f>
        <v xml:space="preserve">Nomad </v>
      </c>
      <c r="K119" s="14" t="str">
        <f>IF('[1]#export'!A127="","",IF(ISBLANK('[1]#export'!C127),"",IF(LEFT('[1]#export'!C127,3)="GB-","",'[1]#export'!C127)))</f>
        <v>1168763</v>
      </c>
      <c r="L119" s="14"/>
      <c r="M119" s="11" t="str">
        <f>IF('[1]#export'!A127="","",IF('[1]#export'!H127="","",'[1]#export'!H127))</f>
        <v>HA1 4HZ</v>
      </c>
      <c r="N119" s="11" t="str">
        <f>IF('[1]#export'!A127="","",IF('[1]#export'!L127="","",IF(LEFT('[1]#export'!L127,4)="http",'[1]#export'!L127,"http://"&amp;TRIM('[1]#export'!L127))))</f>
        <v>http://www.nomad-uk.org</v>
      </c>
      <c r="O119" s="11" t="str">
        <f>IF('[1]#export'!A127="","",IF('[1]#export'!G127="","",IF(LEFT('[1]#export'!G127,13)="Discretionary","Multiple Boroughs",SUBSTITUTE('[1]#export'!G127,CHAR(10),", "))))</f>
        <v>Harrow</v>
      </c>
      <c r="P119" s="11" t="str">
        <f>IF('[1]#export'!A127="","",'[1]#fixed_data'!$B$5)</f>
        <v>GB-CHC-237725</v>
      </c>
      <c r="Q119" s="11" t="str">
        <f>IF('[1]#export'!A127="","",'[1]#fixed_data'!$B$6)</f>
        <v>John Lyon's Charity</v>
      </c>
      <c r="R119" s="11" t="str">
        <f>IF('[1]#export'!A127="","",IF('[1]#export'!N127="","",'[1]#export'!N127))</f>
        <v>SHAF</v>
      </c>
      <c r="S119" s="15" t="str">
        <f>IF('[1]#export'!A127="","",IF('[1]#export'!M127="","",'[1]#export'!M127))</f>
        <v>School Holiday Activity Fund</v>
      </c>
      <c r="T119" s="15" t="str">
        <f>IF('[1]#export'!A127="","",IF(AND(VALUE('[1]#export'!K127)&gt;12,OR('[1]#export'!M127="Bursary",'[1]#export'!M127="Main Grant")),"Multiple year grants are approved in principle for the full term as outlined but are subject to satisfactory reporting and annual authority from the Charity's Trustee to release each tranche.",""))</f>
        <v/>
      </c>
      <c r="U119" s="15" t="str">
        <f>IF('[1]#export'!A127="","",IF('[1]#export'!Q127="","",'[1]#export'!Q127))</f>
        <v>Direct Project Costs</v>
      </c>
      <c r="V119" s="15" t="str">
        <f>IF('[1]#export'!A127="","",IF('[1]#export'!O127="","",'[1]#export'!O127))</f>
        <v>Arts &amp; Science</v>
      </c>
      <c r="W119" s="15" t="str">
        <f>IF('[1]#export'!O127="","",'[1]#export'!$O$1)</f>
        <v>Programme Area</v>
      </c>
      <c r="X119" s="15" t="str">
        <f>IF('[1]#export'!A127="","",IF('[1]#export'!P127="","",'[1]#export'!P127))</f>
        <v>16-25 (GCSE+)</v>
      </c>
      <c r="Y119" s="15" t="str">
        <f>IF('[1]#export'!P127="","",'[1]#export'!$P$1)</f>
        <v>Age Group</v>
      </c>
      <c r="Z119" s="16">
        <f>IF('[1]#export'!A127="","",'[1]#export'!I127)</f>
        <v>44727</v>
      </c>
      <c r="AA119" s="11" t="str">
        <f>IF('[1]#export'!A127="","",'[1]#fixed_data'!$B$8)</f>
        <v>http://jlc.london/</v>
      </c>
    </row>
    <row r="120" spans="1:27" x14ac:dyDescent="0.25">
      <c r="A120" s="11" t="str">
        <f>IF('[1]#export'!A128="","",CONCATENATE('[1]#fixed_data'!$B$2&amp;'[1]#export'!A128))</f>
        <v>360G-JLC-108682</v>
      </c>
      <c r="B120" s="11" t="str">
        <f>IF('[1]#export'!A128="","",CONCATENATE('[1]#export'!N128&amp;" grant to "&amp;'[1]#export'!B128))</f>
        <v>SHAF grant to Northview Primary School</v>
      </c>
      <c r="C120" s="11" t="str">
        <f>IF('[1]#export'!A128="","",'[1]#export'!D128)</f>
        <v>Kidzplay Summer Holiday Club</v>
      </c>
      <c r="D120" s="11" t="str">
        <f>IF('[1]#export'!A128="","",'[1]#fixed_data'!$B$3)</f>
        <v>GBP</v>
      </c>
      <c r="E120" s="12">
        <f>IF('[1]#export'!A128="","",'[1]#export'!E128)</f>
        <v>4000</v>
      </c>
      <c r="F120" s="13" t="str">
        <f>IF('[1]#export'!A128="","",TEXT('[1]#export'!F128,"yyyy-mm-dd"))</f>
        <v>2021-06-21</v>
      </c>
      <c r="G120" s="13" t="str">
        <f>IF('[1]#export'!A128="","",IF('[1]#export'!J128="","",TEXT('[1]#export'!J128,"yyyy-mm-dd")))</f>
        <v>2021-07-26</v>
      </c>
      <c r="H120" s="11" t="str">
        <f>IF('[1]#export'!A128="","",'[1]#export'!K128)</f>
        <v>12</v>
      </c>
      <c r="I120" s="20" t="s">
        <v>53</v>
      </c>
      <c r="J120" s="11" t="str">
        <f>IF('[1]#export'!A128="","",'[1]#export'!B128)</f>
        <v>Northview Primary School</v>
      </c>
      <c r="K120" s="14"/>
      <c r="L120" s="14"/>
      <c r="M120" s="11" t="str">
        <f>IF('[1]#export'!A128="","",IF('[1]#export'!H128="","",'[1]#export'!H128))</f>
        <v>NW10 1RD</v>
      </c>
      <c r="N120" s="11" t="str">
        <f>IF('[1]#export'!A128="","",IF('[1]#export'!L128="","",IF(LEFT('[1]#export'!L128,4)="http",'[1]#export'!L128,"http://"&amp;TRIM('[1]#export'!L128))))</f>
        <v/>
      </c>
      <c r="O120" s="11" t="str">
        <f>IF('[1]#export'!A128="","",IF('[1]#export'!G128="","",IF(LEFT('[1]#export'!G128,13)="Discretionary","Multiple Boroughs",SUBSTITUTE('[1]#export'!G128,CHAR(10),", "))))</f>
        <v>Brent</v>
      </c>
      <c r="P120" s="11" t="str">
        <f>IF('[1]#export'!A128="","",'[1]#fixed_data'!$B$5)</f>
        <v>GB-CHC-237725</v>
      </c>
      <c r="Q120" s="11" t="str">
        <f>IF('[1]#export'!A128="","",'[1]#fixed_data'!$B$6)</f>
        <v>John Lyon's Charity</v>
      </c>
      <c r="R120" s="11" t="str">
        <f>IF('[1]#export'!A128="","",IF('[1]#export'!N128="","",'[1]#export'!N128))</f>
        <v>SHAF</v>
      </c>
      <c r="S120" s="15" t="str">
        <f>IF('[1]#export'!A128="","",IF('[1]#export'!M128="","",'[1]#export'!M128))</f>
        <v>School Holiday Activity Fund</v>
      </c>
      <c r="T120" s="15" t="str">
        <f>IF('[1]#export'!A128="","",IF(AND(VALUE('[1]#export'!K128)&gt;12,OR('[1]#export'!M128="Bursary",'[1]#export'!M128="Main Grant")),"Multiple year grants are approved in principle for the full term as outlined but are subject to satisfactory reporting and annual authority from the Charity's Trustee to release each tranche.",""))</f>
        <v/>
      </c>
      <c r="U120" s="15" t="str">
        <f>IF('[1]#export'!A128="","",IF('[1]#export'!Q128="","",'[1]#export'!Q128))</f>
        <v>Direct Project Costs</v>
      </c>
      <c r="V120" s="15" t="str">
        <f>IF('[1]#export'!A128="","",IF('[1]#export'!O128="","",'[1]#export'!O128))</f>
        <v>Children &amp; Families</v>
      </c>
      <c r="W120" s="15" t="str">
        <f>IF('[1]#export'!O128="","",'[1]#export'!$O$1)</f>
        <v>Programme Area</v>
      </c>
      <c r="X120" s="15" t="str">
        <f>IF('[1]#export'!A128="","",IF('[1]#export'!P128="","",'[1]#export'!P128))</f>
        <v>5-11 (Primary Children)</v>
      </c>
      <c r="Y120" s="15" t="str">
        <f>IF('[1]#export'!P128="","",'[1]#export'!$P$1)</f>
        <v>Age Group</v>
      </c>
      <c r="Z120" s="16">
        <f>IF('[1]#export'!A128="","",'[1]#export'!I128)</f>
        <v>44449</v>
      </c>
      <c r="AA120" s="11" t="str">
        <f>IF('[1]#export'!A128="","",'[1]#fixed_data'!$B$8)</f>
        <v>http://jlc.london/</v>
      </c>
    </row>
    <row r="121" spans="1:27" x14ac:dyDescent="0.25">
      <c r="A121" s="11" t="str">
        <f>IF('[1]#export'!A129="","",CONCATENATE('[1]#fixed_data'!$B$2&amp;'[1]#export'!A129))</f>
        <v>360G-JLC-108546</v>
      </c>
      <c r="B121" s="11" t="str">
        <f>IF('[1]#export'!A129="","",CONCATENATE('[1]#export'!N129&amp;" grant to "&amp;'[1]#export'!B129))</f>
        <v>Capacity Building grant to Our Time</v>
      </c>
      <c r="C121" s="11" t="str">
        <f>IF('[1]#export'!A129="","",'[1]#export'!D129)</f>
        <v>Goodwork Capacity Building - Press Release / Media Outreach</v>
      </c>
      <c r="D121" s="11" t="str">
        <f>IF('[1]#export'!A129="","",'[1]#fixed_data'!$B$3)</f>
        <v>GBP</v>
      </c>
      <c r="E121" s="12">
        <f>IF('[1]#export'!A129="","",'[1]#export'!E129)</f>
        <v>330</v>
      </c>
      <c r="F121" s="13" t="str">
        <f>IF('[1]#export'!A129="","",TEXT('[1]#export'!F129,"yyyy-mm-dd"))</f>
        <v>2021-06-21</v>
      </c>
      <c r="G121" s="13" t="str">
        <f>IF('[1]#export'!A129="","",IF('[1]#export'!J129="","",TEXT('[1]#export'!J129,"yyyy-mm-dd")))</f>
        <v>2021-07-01</v>
      </c>
      <c r="H121" s="11" t="str">
        <f>IF('[1]#export'!A129="","",'[1]#export'!K129)</f>
        <v>12</v>
      </c>
      <c r="I121" s="11" t="str">
        <f>IF('[1]#export'!A129="","",IF(LEFT('[1]#export'!C129,3)="GB-",'[1]#export'!C129,IF(AND(K121="",L121=""),'[1]#fixed_data'!$B$4&amp;SUBSTITUTE(J121," ","-"),IF(K121="","GB-COH-"&amp;L121,IF(LEFT(K121,2)="SC","GB-SC-"&amp;K121,IF(AND(LEFT(K121,1)="1",LEN(K121)=6),"GB-NIC-"&amp;K121,"GB-CHC-"&amp;K121))))))</f>
        <v>GB-CHC-1147087</v>
      </c>
      <c r="J121" s="11" t="str">
        <f>IF('[1]#export'!A129="","",'[1]#export'!B129)</f>
        <v>Our Time</v>
      </c>
      <c r="K121" s="14" t="str">
        <f>IF('[1]#export'!A129="","",IF(ISBLANK('[1]#export'!C129),"",IF(LEFT('[1]#export'!C129,3)="GB-","",'[1]#export'!C129)))</f>
        <v>1147087</v>
      </c>
      <c r="L121" s="14"/>
      <c r="M121" s="11" t="str">
        <f>IF('[1]#export'!A129="","",IF('[1]#export'!H129="","",'[1]#export'!H129))</f>
        <v>N2 9DT</v>
      </c>
      <c r="N121" s="11" t="str">
        <f>IF('[1]#export'!A129="","",IF('[1]#export'!L129="","",IF(LEFT('[1]#export'!L129,4)="http",'[1]#export'!L129,"http://"&amp;TRIM('[1]#export'!L129))))</f>
        <v>http://ourtime.org.uk/</v>
      </c>
      <c r="O121" s="11" t="str">
        <f>IF('[1]#export'!A129="","",IF('[1]#export'!G129="","",IF(LEFT('[1]#export'!G129,13)="Discretionary","Multiple Boroughs",SUBSTITUTE('[1]#export'!G129,CHAR(10),", "))))</f>
        <v>Brent</v>
      </c>
      <c r="P121" s="11" t="str">
        <f>IF('[1]#export'!A129="","",'[1]#fixed_data'!$B$5)</f>
        <v>GB-CHC-237725</v>
      </c>
      <c r="Q121" s="11" t="str">
        <f>IF('[1]#export'!A129="","",'[1]#fixed_data'!$B$6)</f>
        <v>John Lyon's Charity</v>
      </c>
      <c r="R121" s="11" t="str">
        <f>IF('[1]#export'!A129="","",IF('[1]#export'!N129="","",'[1]#export'!N129))</f>
        <v>Capacity Building</v>
      </c>
      <c r="S121" s="15" t="str">
        <f>IF('[1]#export'!A129="","",IF('[1]#export'!M129="","",'[1]#export'!M129))</f>
        <v>Micro Grant</v>
      </c>
      <c r="T121" s="15" t="str">
        <f>IF('[1]#export'!A129="","",IF(AND(VALUE('[1]#export'!K129)&gt;12,OR('[1]#export'!M129="Bursary",'[1]#export'!M129="Main Grant")),"Multiple year grants are approved in principle for the full term as outlined but are subject to satisfactory reporting and annual authority from the Charity's Trustee to release each tranche.",""))</f>
        <v/>
      </c>
      <c r="U121" s="15" t="str">
        <f>IF('[1]#export'!A129="","",IF('[1]#export'!Q129="","",'[1]#export'!Q129))</f>
        <v>Direct Project Costs</v>
      </c>
      <c r="V121" s="15" t="str">
        <f>IF('[1]#export'!A129="","",IF('[1]#export'!O129="","",'[1]#export'!O129))</f>
        <v>Capacity Building</v>
      </c>
      <c r="W121" s="15" t="str">
        <f>IF('[1]#export'!O129="","",'[1]#export'!$O$1)</f>
        <v>Programme Area</v>
      </c>
      <c r="X121" s="15" t="str">
        <f>IF('[1]#export'!A129="","",IF('[1]#export'!P129="","",'[1]#export'!P129))</f>
        <v>Organisation</v>
      </c>
      <c r="Y121" s="15" t="str">
        <f>IF('[1]#export'!P129="","",'[1]#export'!$P$1)</f>
        <v>Age Group</v>
      </c>
      <c r="Z121" s="16">
        <f>IF('[1]#export'!A129="","",'[1]#export'!I129)</f>
        <v>44400</v>
      </c>
      <c r="AA121" s="11" t="str">
        <f>IF('[1]#export'!A129="","",'[1]#fixed_data'!$B$8)</f>
        <v>http://jlc.london/</v>
      </c>
    </row>
    <row r="122" spans="1:27" x14ac:dyDescent="0.25">
      <c r="A122" s="11" t="str">
        <f>IF('[1]#export'!A130="","",CONCATENATE('[1]#fixed_data'!$B$2&amp;'[1]#export'!A130))</f>
        <v>360G-JLC-108724</v>
      </c>
      <c r="B122" s="11" t="str">
        <f>IF('[1]#export'!A130="","",CONCATENATE('[1]#export'!N130&amp;" grant to "&amp;'[1]#export'!B130))</f>
        <v>SHAF grant to OYA!</v>
      </c>
      <c r="C122" s="11" t="str">
        <f>IF('[1]#export'!A130="","",'[1]#export'!D130)</f>
        <v>Bouncing Back</v>
      </c>
      <c r="D122" s="11" t="str">
        <f>IF('[1]#export'!A130="","",'[1]#fixed_data'!$B$3)</f>
        <v>GBP</v>
      </c>
      <c r="E122" s="12">
        <f>IF('[1]#export'!A130="","",'[1]#export'!E130)</f>
        <v>4000</v>
      </c>
      <c r="F122" s="13" t="str">
        <f>IF('[1]#export'!A130="","",TEXT('[1]#export'!F130,"yyyy-mm-dd"))</f>
        <v>2021-06-21</v>
      </c>
      <c r="G122" s="13" t="str">
        <f>IF('[1]#export'!A130="","",IF('[1]#export'!J130="","",TEXT('[1]#export'!J130,"yyyy-mm-dd")))</f>
        <v>2021-07-24</v>
      </c>
      <c r="H122" s="11" t="str">
        <f>IF('[1]#export'!A130="","",'[1]#export'!K130)</f>
        <v>12</v>
      </c>
      <c r="I122" s="11" t="str">
        <f>IF('[1]#export'!A130="","",IF(LEFT('[1]#export'!C130,3)="GB-",'[1]#export'!C130,IF(AND(K122="",L122=""),'[1]#fixed_data'!$B$4&amp;SUBSTITUTE(J122," ","-"),IF(K122="","GB-COH-"&amp;L122,IF(LEFT(K122,2)="SC","GB-SC-"&amp;K122,IF(AND(LEFT(K122,1)="1",LEN(K122)=6),"GB-NIC-"&amp;K122,"GB-CHC-"&amp;K122))))))</f>
        <v>GB-CHC-1108297</v>
      </c>
      <c r="J122" s="11" t="str">
        <f>IF('[1]#export'!A130="","",'[1]#export'!B130)</f>
        <v>OYA!</v>
      </c>
      <c r="K122" s="14" t="str">
        <f>IF('[1]#export'!A130="","",IF(ISBLANK('[1]#export'!C130),"",IF(LEFT('[1]#export'!C130,3)="GB-","",'[1]#export'!C130)))</f>
        <v>1108297</v>
      </c>
      <c r="L122" s="14"/>
      <c r="M122" s="11" t="str">
        <f>IF('[1]#export'!A130="","",IF('[1]#export'!H130="","",'[1]#export'!H130))</f>
        <v>NW9 5XP</v>
      </c>
      <c r="N122" s="11" t="str">
        <f>IF('[1]#export'!A130="","",IF('[1]#export'!L130="","",IF(LEFT('[1]#export'!L130,4)="http",'[1]#export'!L130,"http://"&amp;TRIM('[1]#export'!L130))))</f>
        <v>http://www.oya-org.uk</v>
      </c>
      <c r="O122" s="11" t="str">
        <f>IF('[1]#export'!A130="","",IF('[1]#export'!G130="","",IF(LEFT('[1]#export'!G130,13)="Discretionary","Multiple Boroughs",SUBSTITUTE('[1]#export'!G130,CHAR(10),", "))))</f>
        <v>Harrow, Barnet</v>
      </c>
      <c r="P122" s="11" t="str">
        <f>IF('[1]#export'!A130="","",'[1]#fixed_data'!$B$5)</f>
        <v>GB-CHC-237725</v>
      </c>
      <c r="Q122" s="11" t="str">
        <f>IF('[1]#export'!A130="","",'[1]#fixed_data'!$B$6)</f>
        <v>John Lyon's Charity</v>
      </c>
      <c r="R122" s="11" t="str">
        <f>IF('[1]#export'!A130="","",IF('[1]#export'!N130="","",'[1]#export'!N130))</f>
        <v>SHAF</v>
      </c>
      <c r="S122" s="15" t="str">
        <f>IF('[1]#export'!A130="","",IF('[1]#export'!M130="","",'[1]#export'!M130))</f>
        <v>School Holiday Activity Fund</v>
      </c>
      <c r="T122" s="15" t="str">
        <f>IF('[1]#export'!A130="","",IF(AND(VALUE('[1]#export'!K130)&gt;12,OR('[1]#export'!M130="Bursary",'[1]#export'!M130="Main Grant")),"Multiple year grants are approved in principle for the full term as outlined but are subject to satisfactory reporting and annual authority from the Charity's Trustee to release each tranche.",""))</f>
        <v/>
      </c>
      <c r="U122" s="15" t="str">
        <f>IF('[1]#export'!A130="","",IF('[1]#export'!Q130="","",'[1]#export'!Q130))</f>
        <v>Direct Project Costs</v>
      </c>
      <c r="V122" s="15" t="str">
        <f>IF('[1]#export'!A130="","",IF('[1]#export'!O130="","",'[1]#export'!O130))</f>
        <v>Arts &amp; Science</v>
      </c>
      <c r="W122" s="15" t="str">
        <f>IF('[1]#export'!O130="","",'[1]#export'!$O$1)</f>
        <v>Programme Area</v>
      </c>
      <c r="X122" s="15" t="str">
        <f>IF('[1]#export'!A130="","",IF('[1]#export'!P130="","",'[1]#export'!P130))</f>
        <v>5-19 (School Age CYP)</v>
      </c>
      <c r="Y122" s="15" t="str">
        <f>IF('[1]#export'!P130="","",'[1]#export'!$P$1)</f>
        <v>Age Group</v>
      </c>
      <c r="Z122" s="16">
        <f>IF('[1]#export'!A130="","",'[1]#export'!I130)</f>
        <v>44718</v>
      </c>
      <c r="AA122" s="11" t="str">
        <f>IF('[1]#export'!A130="","",'[1]#fixed_data'!$B$8)</f>
        <v>http://jlc.london/</v>
      </c>
    </row>
    <row r="123" spans="1:27" x14ac:dyDescent="0.25">
      <c r="A123" s="11" t="str">
        <f>IF('[1]#export'!A131="","",CONCATENATE('[1]#fixed_data'!$B$2&amp;'[1]#export'!A131))</f>
        <v>360G-JLC-108714</v>
      </c>
      <c r="B123" s="11" t="str">
        <f>IF('[1]#export'!A131="","",CONCATENATE('[1]#export'!N131&amp;" grant to "&amp;'[1]#export'!B131))</f>
        <v>SHAF grant to Pirate Castle</v>
      </c>
      <c r="C123" s="11" t="str">
        <f>IF('[1]#export'!A131="","",'[1]#export'!D131)</f>
        <v>The Pirate Castle's Summer Holiday Splash</v>
      </c>
      <c r="D123" s="11" t="str">
        <f>IF('[1]#export'!A131="","",'[1]#fixed_data'!$B$3)</f>
        <v>GBP</v>
      </c>
      <c r="E123" s="12">
        <f>IF('[1]#export'!A131="","",'[1]#export'!E131)</f>
        <v>4000</v>
      </c>
      <c r="F123" s="13" t="str">
        <f>IF('[1]#export'!A131="","",TEXT('[1]#export'!F131,"yyyy-mm-dd"))</f>
        <v>2021-06-21</v>
      </c>
      <c r="G123" s="13" t="str">
        <f>IF('[1]#export'!A131="","",IF('[1]#export'!J131="","",TEXT('[1]#export'!J131,"yyyy-mm-dd")))</f>
        <v>2021-07-26</v>
      </c>
      <c r="H123" s="11" t="str">
        <f>IF('[1]#export'!A131="","",'[1]#export'!K131)</f>
        <v>12</v>
      </c>
      <c r="I123" s="11" t="str">
        <f>IF('[1]#export'!A131="","",IF(LEFT('[1]#export'!C131,3)="GB-",'[1]#export'!C131,IF(AND(K123="",L123=""),'[1]#fixed_data'!$B$4&amp;SUBSTITUTE(J123," ","-"),IF(K123="","GB-COH-"&amp;L123,IF(LEFT(K123,2)="SC","GB-SC-"&amp;K123,IF(AND(LEFT(K123,1)="1",LEN(K123)=6),"GB-NIC-"&amp;K123,"GB-CHC-"&amp;K123))))))</f>
        <v>GB-CHC-1138787</v>
      </c>
      <c r="J123" s="11" t="str">
        <f>IF('[1]#export'!A131="","",'[1]#export'!B131)</f>
        <v>Pirate Castle</v>
      </c>
      <c r="K123" s="14" t="str">
        <f>IF('[1]#export'!A131="","",IF(ISBLANK('[1]#export'!C131),"",IF(LEFT('[1]#export'!C131,3)="GB-","",'[1]#export'!C131)))</f>
        <v>1138787</v>
      </c>
      <c r="L123" s="14"/>
      <c r="M123" s="11" t="str">
        <f>IF('[1]#export'!A131="","",IF('[1]#export'!H131="","",'[1]#export'!H131))</f>
        <v>NW1 7EA</v>
      </c>
      <c r="N123" s="11" t="str">
        <f>IF('[1]#export'!A131="","",IF('[1]#export'!L131="","",IF(LEFT('[1]#export'!L131,4)="http",'[1]#export'!L131,"http://"&amp;TRIM('[1]#export'!L131))))</f>
        <v>http://www.thepiratecastle.org</v>
      </c>
      <c r="O123" s="11" t="str">
        <f>IF('[1]#export'!A131="","",IF('[1]#export'!G131="","",IF(LEFT('[1]#export'!G131,13)="Discretionary","Multiple Boroughs",SUBSTITUTE('[1]#export'!G131,CHAR(10),", "))))</f>
        <v>Barnet, Brent, Camden</v>
      </c>
      <c r="P123" s="11" t="str">
        <f>IF('[1]#export'!A131="","",'[1]#fixed_data'!$B$5)</f>
        <v>GB-CHC-237725</v>
      </c>
      <c r="Q123" s="11" t="str">
        <f>IF('[1]#export'!A131="","",'[1]#fixed_data'!$B$6)</f>
        <v>John Lyon's Charity</v>
      </c>
      <c r="R123" s="11" t="str">
        <f>IF('[1]#export'!A131="","",IF('[1]#export'!N131="","",'[1]#export'!N131))</f>
        <v>SHAF</v>
      </c>
      <c r="S123" s="15" t="str">
        <f>IF('[1]#export'!A131="","",IF('[1]#export'!M131="","",'[1]#export'!M131))</f>
        <v>School Holiday Activity Fund</v>
      </c>
      <c r="T123" s="15" t="str">
        <f>IF('[1]#export'!A131="","",IF(AND(VALUE('[1]#export'!K131)&gt;12,OR('[1]#export'!M131="Bursary",'[1]#export'!M131="Main Grant")),"Multiple year grants are approved in principle for the full term as outlined but are subject to satisfactory reporting and annual authority from the Charity's Trustee to release each tranche.",""))</f>
        <v/>
      </c>
      <c r="U123" s="15" t="str">
        <f>IF('[1]#export'!A131="","",IF('[1]#export'!Q131="","",'[1]#export'!Q131))</f>
        <v>Direct Project Costs</v>
      </c>
      <c r="V123" s="15" t="str">
        <f>IF('[1]#export'!A131="","",IF('[1]#export'!O131="","",'[1]#export'!O131))</f>
        <v>Sport</v>
      </c>
      <c r="W123" s="15" t="str">
        <f>IF('[1]#export'!O131="","",'[1]#export'!$O$1)</f>
        <v>Programme Area</v>
      </c>
      <c r="X123" s="15" t="str">
        <f>IF('[1]#export'!A131="","",IF('[1]#export'!P131="","",'[1]#export'!P131))</f>
        <v>5-19 (School Age CYP)</v>
      </c>
      <c r="Y123" s="15" t="str">
        <f>IF('[1]#export'!P131="","",'[1]#export'!$P$1)</f>
        <v>Age Group</v>
      </c>
      <c r="Z123" s="16">
        <f>IF('[1]#export'!A131="","",'[1]#export'!I131)</f>
        <v>44469</v>
      </c>
      <c r="AA123" s="11" t="str">
        <f>IF('[1]#export'!A131="","",'[1]#fixed_data'!$B$8)</f>
        <v>http://jlc.london/</v>
      </c>
    </row>
    <row r="124" spans="1:27" x14ac:dyDescent="0.25">
      <c r="A124" s="11" t="str">
        <f>IF('[1]#export'!A132="","",CONCATENATE('[1]#fixed_data'!$B$2&amp;'[1]#export'!A132))</f>
        <v>360G-JLC-108709</v>
      </c>
      <c r="B124" s="11" t="str">
        <f>IF('[1]#export'!A132="","",CONCATENATE('[1]#export'!N132&amp;" grant to "&amp;'[1]#export'!B132))</f>
        <v>SHAF grant to The RISE Collective</v>
      </c>
      <c r="C124" s="11" t="str">
        <f>IF('[1]#export'!A132="","",'[1]#export'!D132)</f>
        <v>Activate Summer 2021</v>
      </c>
      <c r="D124" s="11" t="str">
        <f>IF('[1]#export'!A132="","",'[1]#fixed_data'!$B$3)</f>
        <v>GBP</v>
      </c>
      <c r="E124" s="12">
        <f>IF('[1]#export'!A132="","",'[1]#export'!E132)</f>
        <v>3600</v>
      </c>
      <c r="F124" s="13" t="str">
        <f>IF('[1]#export'!A132="","",TEXT('[1]#export'!F132,"yyyy-mm-dd"))</f>
        <v>2021-06-21</v>
      </c>
      <c r="G124" s="13" t="str">
        <f>IF('[1]#export'!A132="","",IF('[1]#export'!J132="","",TEXT('[1]#export'!J132,"yyyy-mm-dd")))</f>
        <v>2021-08-02</v>
      </c>
      <c r="H124" s="11" t="str">
        <f>IF('[1]#export'!A132="","",'[1]#export'!K132)</f>
        <v>12</v>
      </c>
      <c r="I124" s="11" t="str">
        <f>IF('[1]#export'!A132="","",IF(LEFT('[1]#export'!C132,3)="GB-",'[1]#export'!C132,IF(AND(K124="",L124=""),'[1]#fixed_data'!$B$4&amp;SUBSTITUTE(J124," ","-"),IF(K124="","GB-COH-"&amp;L124,IF(LEFT(K124,2)="SC","GB-SC-"&amp;K124,IF(AND(LEFT(K124,1)="1",LEN(K124)=6),"GB-NIC-"&amp;K124,"GB-CHC-"&amp;K124))))))</f>
        <v>GB-CHC-1168856</v>
      </c>
      <c r="J124" s="11" t="str">
        <f>IF('[1]#export'!A132="","",'[1]#export'!B132)</f>
        <v>The RISE Collective</v>
      </c>
      <c r="K124" s="14" t="str">
        <f>IF('[1]#export'!A132="","",IF(ISBLANK('[1]#export'!C132),"",IF(LEFT('[1]#export'!C132,3)="GB-","",'[1]#export'!C132)))</f>
        <v>1168856</v>
      </c>
      <c r="L124" s="14"/>
      <c r="M124" s="11" t="str">
        <f>IF('[1]#export'!A132="","",IF('[1]#export'!H132="","",'[1]#export'!H132))</f>
        <v>BS1 3SF</v>
      </c>
      <c r="N124" s="11" t="str">
        <f>IF('[1]#export'!A132="","",IF('[1]#export'!L132="","",IF(LEFT('[1]#export'!L132,4)="http",'[1]#export'!L132,"http://"&amp;TRIM('[1]#export'!L132))))</f>
        <v>http://www.therisecollective.org.uk</v>
      </c>
      <c r="O124" s="11" t="str">
        <f>IF('[1]#export'!A132="","",IF('[1]#export'!G132="","",IF(LEFT('[1]#export'!G132,13)="Discretionary","Multiple Boroughs",SUBSTITUTE('[1]#export'!G132,CHAR(10),", "))))</f>
        <v>RBKC</v>
      </c>
      <c r="P124" s="11" t="str">
        <f>IF('[1]#export'!A132="","",'[1]#fixed_data'!$B$5)</f>
        <v>GB-CHC-237725</v>
      </c>
      <c r="Q124" s="11" t="str">
        <f>IF('[1]#export'!A132="","",'[1]#fixed_data'!$B$6)</f>
        <v>John Lyon's Charity</v>
      </c>
      <c r="R124" s="11" t="str">
        <f>IF('[1]#export'!A132="","",IF('[1]#export'!N132="","",'[1]#export'!N132))</f>
        <v>SHAF</v>
      </c>
      <c r="S124" s="15" t="str">
        <f>IF('[1]#export'!A132="","",IF('[1]#export'!M132="","",'[1]#export'!M132))</f>
        <v>School Holiday Activity Fund</v>
      </c>
      <c r="T124" s="15" t="str">
        <f>IF('[1]#export'!A132="","",IF(AND(VALUE('[1]#export'!K132)&gt;12,OR('[1]#export'!M132="Bursary",'[1]#export'!M132="Main Grant")),"Multiple year grants are approved in principle for the full term as outlined but are subject to satisfactory reporting and annual authority from the Charity's Trustee to release each tranche.",""))</f>
        <v/>
      </c>
      <c r="U124" s="15" t="str">
        <f>IF('[1]#export'!A132="","",IF('[1]#export'!Q132="","",'[1]#export'!Q132))</f>
        <v>Direct Project Costs</v>
      </c>
      <c r="V124" s="15" t="str">
        <f>IF('[1]#export'!A132="","",IF('[1]#export'!O132="","",'[1]#export'!O132))</f>
        <v>Arts &amp; Science</v>
      </c>
      <c r="W124" s="15" t="str">
        <f>IF('[1]#export'!O132="","",'[1]#export'!$O$1)</f>
        <v>Programme Area</v>
      </c>
      <c r="X124" s="15" t="str">
        <f>IF('[1]#export'!A132="","",IF('[1]#export'!P132="","",'[1]#export'!P132))</f>
        <v>5-11 (Primary Children)</v>
      </c>
      <c r="Y124" s="15" t="str">
        <f>IF('[1]#export'!P132="","",'[1]#export'!$P$1)</f>
        <v>Age Group</v>
      </c>
      <c r="Z124" s="16">
        <f>IF('[1]#export'!A132="","",'[1]#export'!I132)</f>
        <v>44712</v>
      </c>
      <c r="AA124" s="11" t="str">
        <f>IF('[1]#export'!A132="","",'[1]#fixed_data'!$B$8)</f>
        <v>http://jlc.london/</v>
      </c>
    </row>
    <row r="125" spans="1:27" x14ac:dyDescent="0.25">
      <c r="A125" s="11" t="str">
        <f>IF('[1]#export'!A133="","",CONCATENATE('[1]#fixed_data'!$B$2&amp;'[1]#export'!A133))</f>
        <v>360G-JLC-108699</v>
      </c>
      <c r="B125" s="11" t="str">
        <f>IF('[1]#export'!A133="","",CONCATENATE('[1]#export'!N133&amp;" grant to "&amp;'[1]#export'!B133))</f>
        <v>SHAF grant to South Harrow Christian Fellowship</v>
      </c>
      <c r="C125" s="11" t="str">
        <f>IF('[1]#export'!A133="","",'[1]#export'!D133)</f>
        <v>SHCF Kids and Youth Holiday activities 2021/22</v>
      </c>
      <c r="D125" s="11" t="str">
        <f>IF('[1]#export'!A133="","",'[1]#fixed_data'!$B$3)</f>
        <v>GBP</v>
      </c>
      <c r="E125" s="12">
        <f>IF('[1]#export'!A133="","",'[1]#export'!E133)</f>
        <v>4000</v>
      </c>
      <c r="F125" s="13" t="str">
        <f>IF('[1]#export'!A133="","",TEXT('[1]#export'!F133,"yyyy-mm-dd"))</f>
        <v>2021-06-21</v>
      </c>
      <c r="G125" s="13" t="str">
        <f>IF('[1]#export'!A133="","",IF('[1]#export'!J133="","",TEXT('[1]#export'!J133,"yyyy-mm-dd")))</f>
        <v>2021-07-19</v>
      </c>
      <c r="H125" s="11" t="str">
        <f>IF('[1]#export'!A133="","",'[1]#export'!K133)</f>
        <v>12</v>
      </c>
      <c r="I125" s="11" t="str">
        <f>IF('[1]#export'!A133="","",IF(LEFT('[1]#export'!C133,3)="GB-",'[1]#export'!C133,IF(AND(K125="",L125=""),'[1]#fixed_data'!$B$4&amp;SUBSTITUTE(J125," ","-"),IF(K125="","GB-COH-"&amp;L125,IF(LEFT(K125,2)="SC","GB-SC-"&amp;K125,IF(AND(LEFT(K125,1)="1",LEN(K125)=6),"GB-NIC-"&amp;K125,"GB-CHC-"&amp;K125))))))</f>
        <v>GB-CHC-1156050</v>
      </c>
      <c r="J125" s="11" t="str">
        <f>IF('[1]#export'!A133="","",'[1]#export'!B133)</f>
        <v>South Harrow Christian Fellowship</v>
      </c>
      <c r="K125" s="14" t="str">
        <f>IF('[1]#export'!A133="","",IF(ISBLANK('[1]#export'!C133),"",IF(LEFT('[1]#export'!C133,3)="GB-","",'[1]#export'!C133)))</f>
        <v>1156050</v>
      </c>
      <c r="L125" s="14"/>
      <c r="M125" s="11" t="str">
        <f>IF('[1]#export'!A133="","",IF('[1]#export'!H133="","",'[1]#export'!H133))</f>
        <v>HA2 0NN</v>
      </c>
      <c r="N125" s="11" t="str">
        <f>IF('[1]#export'!A133="","",IF('[1]#export'!L133="","",IF(LEFT('[1]#export'!L133,4)="http",'[1]#export'!L133,"http://"&amp;TRIM('[1]#export'!L133))))</f>
        <v>http://www.shcf.co.uk</v>
      </c>
      <c r="O125" s="11" t="str">
        <f>IF('[1]#export'!A133="","",IF('[1]#export'!G133="","",IF(LEFT('[1]#export'!G133,13)="Discretionary","Multiple Boroughs",SUBSTITUTE('[1]#export'!G133,CHAR(10),", "))))</f>
        <v>Harrow</v>
      </c>
      <c r="P125" s="11" t="str">
        <f>IF('[1]#export'!A133="","",'[1]#fixed_data'!$B$5)</f>
        <v>GB-CHC-237725</v>
      </c>
      <c r="Q125" s="11" t="str">
        <f>IF('[1]#export'!A133="","",'[1]#fixed_data'!$B$6)</f>
        <v>John Lyon's Charity</v>
      </c>
      <c r="R125" s="11" t="str">
        <f>IF('[1]#export'!A133="","",IF('[1]#export'!N133="","",'[1]#export'!N133))</f>
        <v>SHAF</v>
      </c>
      <c r="S125" s="15" t="str">
        <f>IF('[1]#export'!A133="","",IF('[1]#export'!M133="","",'[1]#export'!M133))</f>
        <v>School Holiday Activity Fund</v>
      </c>
      <c r="T125" s="15" t="str">
        <f>IF('[1]#export'!A133="","",IF(AND(VALUE('[1]#export'!K133)&gt;12,OR('[1]#export'!M133="Bursary",'[1]#export'!M133="Main Grant")),"Multiple year grants are approved in principle for the full term as outlined but are subject to satisfactory reporting and annual authority from the Charity's Trustee to release each tranche.",""))</f>
        <v/>
      </c>
      <c r="U125" s="15" t="str">
        <f>IF('[1]#export'!A133="","",IF('[1]#export'!Q133="","",'[1]#export'!Q133))</f>
        <v>Direct Project Costs</v>
      </c>
      <c r="V125" s="15" t="str">
        <f>IF('[1]#export'!A133="","",IF('[1]#export'!O133="","",'[1]#export'!O133))</f>
        <v>Youth Clubs &amp; Youth Activities</v>
      </c>
      <c r="W125" s="15" t="str">
        <f>IF('[1]#export'!O133="","",'[1]#export'!$O$1)</f>
        <v>Programme Area</v>
      </c>
      <c r="X125" s="15" t="str">
        <f>IF('[1]#export'!A133="","",IF('[1]#export'!P133="","",'[1]#export'!P133))</f>
        <v>Families</v>
      </c>
      <c r="Y125" s="15" t="str">
        <f>IF('[1]#export'!P133="","",'[1]#export'!$P$1)</f>
        <v>Age Group</v>
      </c>
      <c r="Z125" s="16">
        <f>IF('[1]#export'!A133="","",'[1]#export'!I133)</f>
        <v>44712</v>
      </c>
      <c r="AA125" s="11" t="str">
        <f>IF('[1]#export'!A133="","",'[1]#fixed_data'!$B$8)</f>
        <v>http://jlc.london/</v>
      </c>
    </row>
    <row r="126" spans="1:27" x14ac:dyDescent="0.25">
      <c r="A126" s="11" t="str">
        <f>IF('[1]#export'!A134="","",CONCATENATE('[1]#fixed_data'!$B$2&amp;'[1]#export'!A134))</f>
        <v>360G-JLC-108692</v>
      </c>
      <c r="B126" s="11" t="str">
        <f>IF('[1]#export'!A134="","",CONCATENATE('[1]#export'!N134&amp;" grant to "&amp;'[1]#export'!B134))</f>
        <v xml:space="preserve">SHAF grant to Sport at the Heart </v>
      </c>
      <c r="C126" s="11" t="str">
        <f>IF('[1]#export'!A134="","",'[1]#export'!D134)</f>
        <v>Summer Film Club</v>
      </c>
      <c r="D126" s="11" t="str">
        <f>IF('[1]#export'!A134="","",'[1]#fixed_data'!$B$3)</f>
        <v>GBP</v>
      </c>
      <c r="E126" s="12">
        <f>IF('[1]#export'!A134="","",'[1]#export'!E134)</f>
        <v>4000</v>
      </c>
      <c r="F126" s="13" t="str">
        <f>IF('[1]#export'!A134="","",TEXT('[1]#export'!F134,"yyyy-mm-dd"))</f>
        <v>2021-06-21</v>
      </c>
      <c r="G126" s="13" t="str">
        <f>IF('[1]#export'!A134="","",IF('[1]#export'!J134="","",TEXT('[1]#export'!J134,"yyyy-mm-dd")))</f>
        <v>2021-08-02</v>
      </c>
      <c r="H126" s="11" t="str">
        <f>IF('[1]#export'!A134="","",'[1]#export'!K134)</f>
        <v>12</v>
      </c>
      <c r="I126" s="11" t="str">
        <f>IF('[1]#export'!A134="","",IF(LEFT('[1]#export'!C134,3)="GB-",'[1]#export'!C134,IF(AND(K126="",L126=""),'[1]#fixed_data'!$B$4&amp;SUBSTITUTE(J126," ","-"),IF(K126="","GB-COH-"&amp;L126,IF(LEFT(K126,2)="SC","GB-SC-"&amp;K126,IF(AND(LEFT(K126,1)="1",LEN(K126)=6),"GB-NIC-"&amp;K126,"GB-CHC-"&amp;K126))))))</f>
        <v>GB-CHC-1168659</v>
      </c>
      <c r="J126" s="11" t="str">
        <f>IF('[1]#export'!A134="","",'[1]#export'!B134)</f>
        <v xml:space="preserve">Sport at the Heart </v>
      </c>
      <c r="K126" s="14">
        <f>IF('[1]#export'!A134="","",IF(ISBLANK('[1]#export'!C134),"",IF(LEFT('[1]#export'!C134,3)="GB-","",'[1]#export'!C134)))</f>
        <v>1168659</v>
      </c>
      <c r="L126" s="14"/>
      <c r="M126" s="11" t="str">
        <f>IF('[1]#export'!A134="","",IF('[1]#export'!H134="","",'[1]#export'!H134))</f>
        <v>NW6 5HE</v>
      </c>
      <c r="N126" s="11" t="str">
        <f>IF('[1]#export'!A134="","",IF('[1]#export'!L134="","",IF(LEFT('[1]#export'!L134,4)="http",'[1]#export'!L134,"http://"&amp;TRIM('[1]#export'!L134))))</f>
        <v>http://sportattheheart.org</v>
      </c>
      <c r="O126" s="11" t="str">
        <f>IF('[1]#export'!A134="","",IF('[1]#export'!G134="","",IF(LEFT('[1]#export'!G134,13)="Discretionary","Multiple Boroughs",SUBSTITUTE('[1]#export'!G134,CHAR(10),", "))))</f>
        <v>Brent</v>
      </c>
      <c r="P126" s="11" t="str">
        <f>IF('[1]#export'!A134="","",'[1]#fixed_data'!$B$5)</f>
        <v>GB-CHC-237725</v>
      </c>
      <c r="Q126" s="11" t="str">
        <f>IF('[1]#export'!A134="","",'[1]#fixed_data'!$B$6)</f>
        <v>John Lyon's Charity</v>
      </c>
      <c r="R126" s="11" t="str">
        <f>IF('[1]#export'!A134="","",IF('[1]#export'!N134="","",'[1]#export'!N134))</f>
        <v>SHAF</v>
      </c>
      <c r="S126" s="15" t="str">
        <f>IF('[1]#export'!A134="","",IF('[1]#export'!M134="","",'[1]#export'!M134))</f>
        <v>School Holiday Activity Fund</v>
      </c>
      <c r="T126" s="15" t="str">
        <f>IF('[1]#export'!A134="","",IF(AND(VALUE('[1]#export'!K134)&gt;12,OR('[1]#export'!M134="Bursary",'[1]#export'!M134="Main Grant")),"Multiple year grants are approved in principle for the full term as outlined but are subject to satisfactory reporting and annual authority from the Charity's Trustee to release each tranche.",""))</f>
        <v/>
      </c>
      <c r="U126" s="15" t="str">
        <f>IF('[1]#export'!A134="","",IF('[1]#export'!Q134="","",'[1]#export'!Q134))</f>
        <v>Direct Project Costs</v>
      </c>
      <c r="V126" s="15" t="str">
        <f>IF('[1]#export'!A134="","",IF('[1]#export'!O134="","",'[1]#export'!O134))</f>
        <v>Arts &amp; Science</v>
      </c>
      <c r="W126" s="15" t="str">
        <f>IF('[1]#export'!O134="","",'[1]#export'!$O$1)</f>
        <v>Programme Area</v>
      </c>
      <c r="X126" s="15" t="str">
        <f>IF('[1]#export'!A134="","",IF('[1]#export'!P134="","",'[1]#export'!P134))</f>
        <v>11-19 (Secondary YP)</v>
      </c>
      <c r="Y126" s="15" t="str">
        <f>IF('[1]#export'!P134="","",'[1]#export'!$P$1)</f>
        <v>Age Group</v>
      </c>
      <c r="Z126" s="16">
        <f>IF('[1]#export'!A134="","",'[1]#export'!I134)</f>
        <v>44491</v>
      </c>
      <c r="AA126" s="11" t="str">
        <f>IF('[1]#export'!A134="","",'[1]#fixed_data'!$B$8)</f>
        <v>http://jlc.london/</v>
      </c>
    </row>
    <row r="127" spans="1:27" x14ac:dyDescent="0.25">
      <c r="A127" s="11" t="str">
        <f>IF('[1]#export'!A135="","",CONCATENATE('[1]#fixed_data'!$B$2&amp;'[1]#export'!A135))</f>
        <v>360G-JLC-108720</v>
      </c>
      <c r="B127" s="11" t="str">
        <f>IF('[1]#export'!A135="","",CONCATENATE('[1]#export'!N135&amp;" grant to "&amp;'[1]#export'!B135))</f>
        <v>SHAF grant to St Albans’s North Harrow</v>
      </c>
      <c r="C127" s="11" t="str">
        <f>IF('[1]#export'!A135="","",'[1]#export'!D135)</f>
        <v>SAYS Summer Holiday Club 2021</v>
      </c>
      <c r="D127" s="11" t="str">
        <f>IF('[1]#export'!A135="","",'[1]#fixed_data'!$B$3)</f>
        <v>GBP</v>
      </c>
      <c r="E127" s="12">
        <f>IF('[1]#export'!A135="","",'[1]#export'!E135)</f>
        <v>4000</v>
      </c>
      <c r="F127" s="13" t="str">
        <f>IF('[1]#export'!A135="","",TEXT('[1]#export'!F135,"yyyy-mm-dd"))</f>
        <v>2021-06-21</v>
      </c>
      <c r="G127" s="13" t="str">
        <f>IF('[1]#export'!A135="","",IF('[1]#export'!J135="","",TEXT('[1]#export'!J135,"yyyy-mm-dd")))</f>
        <v>2021-07-27</v>
      </c>
      <c r="H127" s="11" t="str">
        <f>IF('[1]#export'!A135="","",'[1]#export'!K135)</f>
        <v>12</v>
      </c>
      <c r="I127" s="11" t="str">
        <f>IF('[1]#export'!A135="","",IF(LEFT('[1]#export'!C135,3)="GB-",'[1]#export'!C135,IF(AND(K127="",L127=""),'[1]#fixed_data'!$B$4&amp;SUBSTITUTE(J127," ","-"),IF(K127="","GB-COH-"&amp;L127,IF(LEFT(K127,2)="SC","GB-SC-"&amp;K127,IF(AND(LEFT(K127,1)="1",LEN(K127)=6),"GB-NIC-"&amp;K127,"GB-CHC-"&amp;K127))))))</f>
        <v>GB-CHC-1132600</v>
      </c>
      <c r="J127" s="11" t="str">
        <f>IF('[1]#export'!A135="","",'[1]#export'!B135)</f>
        <v>St Albans’s North Harrow</v>
      </c>
      <c r="K127" s="14" t="str">
        <f>IF('[1]#export'!A135="","",IF(ISBLANK('[1]#export'!C135),"",IF(LEFT('[1]#export'!C135,3)="GB-","",'[1]#export'!C135)))</f>
        <v>1132600</v>
      </c>
      <c r="L127" s="14"/>
      <c r="M127" s="11" t="str">
        <f>IF('[1]#export'!A135="","",IF('[1]#export'!H135="","",'[1]#export'!H135))</f>
        <v>HA2 7PF</v>
      </c>
      <c r="N127" s="11" t="s">
        <v>54</v>
      </c>
      <c r="O127" s="11" t="str">
        <f>IF('[1]#export'!A135="","",IF('[1]#export'!G135="","",IF(LEFT('[1]#export'!G135,13)="Discretionary","Multiple Boroughs",SUBSTITUTE('[1]#export'!G135,CHAR(10),", "))))</f>
        <v>Harrow</v>
      </c>
      <c r="P127" s="11" t="str">
        <f>IF('[1]#export'!A135="","",'[1]#fixed_data'!$B$5)</f>
        <v>GB-CHC-237725</v>
      </c>
      <c r="Q127" s="11" t="str">
        <f>IF('[1]#export'!A135="","",'[1]#fixed_data'!$B$6)</f>
        <v>John Lyon's Charity</v>
      </c>
      <c r="R127" s="11" t="str">
        <f>IF('[1]#export'!A135="","",IF('[1]#export'!N135="","",'[1]#export'!N135))</f>
        <v>SHAF</v>
      </c>
      <c r="S127" s="15" t="str">
        <f>IF('[1]#export'!A135="","",IF('[1]#export'!M135="","",'[1]#export'!M135))</f>
        <v>School Holiday Activity Fund</v>
      </c>
      <c r="T127" s="15" t="str">
        <f>IF('[1]#export'!A135="","",IF(AND(VALUE('[1]#export'!K135)&gt;12,OR('[1]#export'!M135="Bursary",'[1]#export'!M135="Main Grant")),"Multiple year grants are approved in principle for the full term as outlined but are subject to satisfactory reporting and annual authority from the Charity's Trustee to release each tranche.",""))</f>
        <v/>
      </c>
      <c r="U127" s="15" t="str">
        <f>IF('[1]#export'!A135="","",IF('[1]#export'!Q135="","",'[1]#export'!Q135))</f>
        <v>Direct Project Costs</v>
      </c>
      <c r="V127" s="15" t="str">
        <f>IF('[1]#export'!A135="","",IF('[1]#export'!O135="","",'[1]#export'!O135))</f>
        <v>Youth Clubs &amp; Youth Activities</v>
      </c>
      <c r="W127" s="15" t="str">
        <f>IF('[1]#export'!O135="","",'[1]#export'!$O$1)</f>
        <v>Programme Area</v>
      </c>
      <c r="X127" s="15" t="str">
        <f>IF('[1]#export'!A135="","",IF('[1]#export'!P135="","",'[1]#export'!P135))</f>
        <v>0-25 Years Old</v>
      </c>
      <c r="Y127" s="15" t="str">
        <f>IF('[1]#export'!P135="","",'[1]#export'!$P$1)</f>
        <v>Age Group</v>
      </c>
      <c r="Z127" s="16">
        <f>IF('[1]#export'!A135="","",'[1]#export'!I135)</f>
        <v>44712</v>
      </c>
      <c r="AA127" s="11" t="str">
        <f>IF('[1]#export'!A135="","",'[1]#fixed_data'!$B$8)</f>
        <v>http://jlc.london/</v>
      </c>
    </row>
    <row r="128" spans="1:27" x14ac:dyDescent="0.25">
      <c r="A128" s="11" t="str">
        <f>IF('[1]#export'!A136="","",CONCATENATE('[1]#fixed_data'!$B$2&amp;'[1]#export'!A136))</f>
        <v>360G-JLC-108708</v>
      </c>
      <c r="B128" s="11" t="str">
        <f>IF('[1]#export'!A136="","",CONCATENATE('[1]#export'!N136&amp;" grant to "&amp;'[1]#export'!B136))</f>
        <v>SHAF grant to St Andrew's Club</v>
      </c>
      <c r="C128" s="11" t="str">
        <f>IF('[1]#export'!A136="","",'[1]#export'!D136)</f>
        <v>St Andrew's Club Summer Project</v>
      </c>
      <c r="D128" s="11" t="str">
        <f>IF('[1]#export'!A136="","",'[1]#fixed_data'!$B$3)</f>
        <v>GBP</v>
      </c>
      <c r="E128" s="12">
        <f>IF('[1]#export'!A136="","",'[1]#export'!E136)</f>
        <v>4000</v>
      </c>
      <c r="F128" s="13" t="str">
        <f>IF('[1]#export'!A136="","",TEXT('[1]#export'!F136,"yyyy-mm-dd"))</f>
        <v>2021-06-21</v>
      </c>
      <c r="G128" s="13" t="str">
        <f>IF('[1]#export'!A136="","",IF('[1]#export'!J136="","",TEXT('[1]#export'!J136,"yyyy-mm-dd")))</f>
        <v>2021-07-26</v>
      </c>
      <c r="H128" s="11" t="str">
        <f>IF('[1]#export'!A136="","",'[1]#export'!K136)</f>
        <v>12</v>
      </c>
      <c r="I128" s="11" t="str">
        <f>IF('[1]#export'!A136="","",IF(LEFT('[1]#export'!C136,3)="GB-",'[1]#export'!C136,IF(AND(K128="",L128=""),'[1]#fixed_data'!$B$4&amp;SUBSTITUTE(J128," ","-"),IF(K128="","GB-COH-"&amp;L128,IF(LEFT(K128,2)="SC","GB-SC-"&amp;K128,IF(AND(LEFT(K128,1)="1",LEN(K128)=6),"GB-NIC-"&amp;K128,"GB-CHC-"&amp;K128))))))</f>
        <v>GB-CHC-1103322</v>
      </c>
      <c r="J128" s="11" t="str">
        <f>IF('[1]#export'!A136="","",'[1]#export'!B136)</f>
        <v>St Andrew's Club</v>
      </c>
      <c r="K128" s="14" t="str">
        <f>IF('[1]#export'!A136="","",IF(ISBLANK('[1]#export'!C136),"",IF(LEFT('[1]#export'!C136,3)="GB-","",'[1]#export'!C136)))</f>
        <v>1103322</v>
      </c>
      <c r="L128" s="14"/>
      <c r="M128" s="11" t="str">
        <f>IF('[1]#export'!A136="","",IF('[1]#export'!H136="","",'[1]#export'!H136))</f>
        <v>SW1P 2DG</v>
      </c>
      <c r="N128" s="11" t="str">
        <f>IF('[1]#export'!A136="","",IF('[1]#export'!L136="","",IF(LEFT('[1]#export'!L136,4)="http",'[1]#export'!L136,"http://"&amp;TRIM('[1]#export'!L136))))</f>
        <v>https://www.standrewsclub.com/</v>
      </c>
      <c r="O128" s="11" t="str">
        <f>IF('[1]#export'!A136="","",IF('[1]#export'!G136="","",IF(LEFT('[1]#export'!G136,13)="Discretionary","Multiple Boroughs",SUBSTITUTE('[1]#export'!G136,CHAR(10),", "))))</f>
        <v>Westminster</v>
      </c>
      <c r="P128" s="11" t="str">
        <f>IF('[1]#export'!A136="","",'[1]#fixed_data'!$B$5)</f>
        <v>GB-CHC-237725</v>
      </c>
      <c r="Q128" s="11" t="str">
        <f>IF('[1]#export'!A136="","",'[1]#fixed_data'!$B$6)</f>
        <v>John Lyon's Charity</v>
      </c>
      <c r="R128" s="11" t="str">
        <f>IF('[1]#export'!A136="","",IF('[1]#export'!N136="","",'[1]#export'!N136))</f>
        <v>SHAF</v>
      </c>
      <c r="S128" s="15" t="str">
        <f>IF('[1]#export'!A136="","",IF('[1]#export'!M136="","",'[1]#export'!M136))</f>
        <v>School Holiday Activity Fund</v>
      </c>
      <c r="T128" s="15" t="str">
        <f>IF('[1]#export'!A136="","",IF(AND(VALUE('[1]#export'!K136)&gt;12,OR('[1]#export'!M136="Bursary",'[1]#export'!M136="Main Grant")),"Multiple year grants are approved in principle for the full term as outlined but are subject to satisfactory reporting and annual authority from the Charity's Trustee to release each tranche.",""))</f>
        <v/>
      </c>
      <c r="U128" s="15" t="str">
        <f>IF('[1]#export'!A136="","",IF('[1]#export'!Q136="","",'[1]#export'!Q136))</f>
        <v>Direct Project Costs</v>
      </c>
      <c r="V128" s="15" t="str">
        <f>IF('[1]#export'!A136="","",IF('[1]#export'!O136="","",'[1]#export'!O136))</f>
        <v>Youth Clubs &amp; Youth Activities</v>
      </c>
      <c r="W128" s="15" t="str">
        <f>IF('[1]#export'!O136="","",'[1]#export'!$O$1)</f>
        <v>Programme Area</v>
      </c>
      <c r="X128" s="15" t="str">
        <f>IF('[1]#export'!A136="","",IF('[1]#export'!P136="","",'[1]#export'!P136))</f>
        <v>5-11 (Primary Children)</v>
      </c>
      <c r="Y128" s="15" t="str">
        <f>IF('[1]#export'!P136="","",'[1]#export'!$P$1)</f>
        <v>Age Group</v>
      </c>
      <c r="Z128" s="16">
        <f>IF('[1]#export'!A136="","",'[1]#export'!I136)</f>
        <v>44711</v>
      </c>
      <c r="AA128" s="11" t="str">
        <f>IF('[1]#export'!A136="","",'[1]#fixed_data'!$B$8)</f>
        <v>http://jlc.london/</v>
      </c>
    </row>
    <row r="129" spans="1:27" x14ac:dyDescent="0.25">
      <c r="A129" s="11" t="str">
        <f>IF('[1]#export'!A137="","",CONCATENATE('[1]#fixed_data'!$B$2&amp;'[1]#export'!A137))</f>
        <v>360G-JLC-108687</v>
      </c>
      <c r="B129" s="11" t="str">
        <f>IF('[1]#export'!A137="","",CONCATENATE('[1]#export'!N137&amp;" grant to "&amp;'[1]#export'!B137))</f>
        <v>SHAF grant to Stonegrove Community Trust</v>
      </c>
      <c r="C129" s="11" t="str">
        <f>IF('[1]#export'!A137="","",'[1]#export'!D137)</f>
        <v>FUSE @ OneStonegrove Summer 2021</v>
      </c>
      <c r="D129" s="11" t="str">
        <f>IF('[1]#export'!A137="","",'[1]#fixed_data'!$B$3)</f>
        <v>GBP</v>
      </c>
      <c r="E129" s="12">
        <f>IF('[1]#export'!A137="","",'[1]#export'!E137)</f>
        <v>4000</v>
      </c>
      <c r="F129" s="13" t="str">
        <f>IF('[1]#export'!A137="","",TEXT('[1]#export'!F137,"yyyy-mm-dd"))</f>
        <v>2021-06-21</v>
      </c>
      <c r="G129" s="13" t="str">
        <f>IF('[1]#export'!A137="","",IF('[1]#export'!J137="","",TEXT('[1]#export'!J137,"yyyy-mm-dd")))</f>
        <v>2021-08-09</v>
      </c>
      <c r="H129" s="11" t="str">
        <f>IF('[1]#export'!A137="","",'[1]#export'!K137)</f>
        <v>12</v>
      </c>
      <c r="I129" s="11" t="str">
        <f>IF('[1]#export'!A137="","",IF(LEFT('[1]#export'!C137,3)="GB-",'[1]#export'!C137,IF(AND(K129="",L129=""),'[1]#fixed_data'!$B$4&amp;SUBSTITUTE(J129," ","-"),IF(K129="","GB-COH-"&amp;L129,IF(LEFT(K129,2)="SC","GB-SC-"&amp;K129,IF(AND(LEFT(K129,1)="1",LEN(K129)=6),"GB-NIC-"&amp;K129,"GB-CHC-"&amp;K129))))))</f>
        <v>GB-CHC-1161812</v>
      </c>
      <c r="J129" s="11" t="str">
        <f>IF('[1]#export'!A137="","",'[1]#export'!B137)</f>
        <v>Stonegrove Community Trust</v>
      </c>
      <c r="K129" s="14" t="str">
        <f>IF('[1]#export'!A137="","",IF(ISBLANK('[1]#export'!C137),"",IF(LEFT('[1]#export'!C137,3)="GB-","",'[1]#export'!C137)))</f>
        <v>1161812</v>
      </c>
      <c r="L129" s="14"/>
      <c r="M129" s="11" t="str">
        <f>IF('[1]#export'!A137="","",IF('[1]#export'!H137="","",'[1]#export'!H137))</f>
        <v>HA8 8BN</v>
      </c>
      <c r="N129" s="11" t="str">
        <f>IF('[1]#export'!A137="","",IF('[1]#export'!L137="","",IF(LEFT('[1]#export'!L137,4)="http",'[1]#export'!L137,"http://"&amp;TRIM('[1]#export'!L137))))</f>
        <v>http://www.sct.london</v>
      </c>
      <c r="O129" s="11" t="str">
        <f>IF('[1]#export'!A137="","",IF('[1]#export'!G137="","",IF(LEFT('[1]#export'!G137,13)="Discretionary","Multiple Boroughs",SUBSTITUTE('[1]#export'!G137,CHAR(10),", "))))</f>
        <v>Barnet</v>
      </c>
      <c r="P129" s="11" t="str">
        <f>IF('[1]#export'!A137="","",'[1]#fixed_data'!$B$5)</f>
        <v>GB-CHC-237725</v>
      </c>
      <c r="Q129" s="11" t="str">
        <f>IF('[1]#export'!A137="","",'[1]#fixed_data'!$B$6)</f>
        <v>John Lyon's Charity</v>
      </c>
      <c r="R129" s="11" t="str">
        <f>IF('[1]#export'!A137="","",IF('[1]#export'!N137="","",'[1]#export'!N137))</f>
        <v>SHAF</v>
      </c>
      <c r="S129" s="15" t="str">
        <f>IF('[1]#export'!A137="","",IF('[1]#export'!M137="","",'[1]#export'!M137))</f>
        <v>School Holiday Activity Fund</v>
      </c>
      <c r="T129" s="15" t="str">
        <f>IF('[1]#export'!A137="","",IF(AND(VALUE('[1]#export'!K137)&gt;12,OR('[1]#export'!M137="Bursary",'[1]#export'!M137="Main Grant")),"Multiple year grants are approved in principle for the full term as outlined but are subject to satisfactory reporting and annual authority from the Charity's Trustee to release each tranche.",""))</f>
        <v/>
      </c>
      <c r="U129" s="15" t="str">
        <f>IF('[1]#export'!A137="","",IF('[1]#export'!Q137="","",'[1]#export'!Q137))</f>
        <v>Direct Project Costs</v>
      </c>
      <c r="V129" s="15" t="str">
        <f>IF('[1]#export'!A137="","",IF('[1]#export'!O137="","",'[1]#export'!O137))</f>
        <v>Youth Clubs &amp; Youth Activities</v>
      </c>
      <c r="W129" s="15" t="str">
        <f>IF('[1]#export'!O137="","",'[1]#export'!$O$1)</f>
        <v>Programme Area</v>
      </c>
      <c r="X129" s="15" t="str">
        <f>IF('[1]#export'!A137="","",IF('[1]#export'!P137="","",'[1]#export'!P137))</f>
        <v>5-19 (School Age CYP)</v>
      </c>
      <c r="Y129" s="15" t="str">
        <f>IF('[1]#export'!P137="","",'[1]#export'!$P$1)</f>
        <v>Age Group</v>
      </c>
      <c r="Z129" s="16">
        <f>IF('[1]#export'!A137="","",'[1]#export'!I137)</f>
        <v>44488</v>
      </c>
      <c r="AA129" s="11" t="str">
        <f>IF('[1]#export'!A137="","",'[1]#fixed_data'!$B$8)</f>
        <v>http://jlc.london/</v>
      </c>
    </row>
    <row r="130" spans="1:27" x14ac:dyDescent="0.25">
      <c r="A130" s="11" t="str">
        <f>IF('[1]#export'!A138="","",CONCATENATE('[1]#fixed_data'!$B$2&amp;'[1]#export'!A138))</f>
        <v>360G-JLC-108718</v>
      </c>
      <c r="B130" s="11" t="str">
        <f>IF('[1]#export'!A138="","",CONCATENATE('[1]#export'!N138&amp;" grant to "&amp;'[1]#export'!B138))</f>
        <v>SHAF grant to Unlocking Potential</v>
      </c>
      <c r="C130" s="11" t="str">
        <f>IF('[1]#export'!A138="","",'[1]#export'!D138)</f>
        <v>Summer Sessions</v>
      </c>
      <c r="D130" s="11" t="str">
        <f>IF('[1]#export'!A138="","",'[1]#fixed_data'!$B$3)</f>
        <v>GBP</v>
      </c>
      <c r="E130" s="12">
        <f>IF('[1]#export'!A138="","",'[1]#export'!E138)</f>
        <v>4000</v>
      </c>
      <c r="F130" s="13" t="str">
        <f>IF('[1]#export'!A138="","",TEXT('[1]#export'!F138,"yyyy-mm-dd"))</f>
        <v>2021-06-21</v>
      </c>
      <c r="G130" s="13" t="str">
        <f>IF('[1]#export'!A138="","",IF('[1]#export'!J138="","",TEXT('[1]#export'!J138,"yyyy-mm-dd")))</f>
        <v>2021-07-27</v>
      </c>
      <c r="H130" s="11" t="str">
        <f>IF('[1]#export'!A138="","",'[1]#export'!K138)</f>
        <v>12</v>
      </c>
      <c r="I130" s="11" t="str">
        <f>IF('[1]#export'!A138="","",IF(LEFT('[1]#export'!C138,3)="GB-",'[1]#export'!C138,IF(AND(K130="",L130=""),'[1]#fixed_data'!$B$4&amp;SUBSTITUTE(J130," ","-"),IF(K130="","GB-COH-"&amp;L130,IF(LEFT(K130,2)="SC","GB-SC-"&amp;K130,IF(AND(LEFT(K130,1)="1",LEN(K130)=6),"GB-NIC-"&amp;K130,"GB-CHC-"&amp;K130))))))</f>
        <v>GB-CHC-1163932</v>
      </c>
      <c r="J130" s="11" t="str">
        <f>IF('[1]#export'!A138="","",'[1]#export'!B138)</f>
        <v>Unlocking Potential</v>
      </c>
      <c r="K130" s="14" t="str">
        <f>IF('[1]#export'!A138="","",IF(ISBLANK('[1]#export'!C138),"",IF(LEFT('[1]#export'!C138,3)="GB-","",'[1]#export'!C138)))</f>
        <v>1163932</v>
      </c>
      <c r="L130" s="14"/>
      <c r="M130" s="11" t="str">
        <f>IF('[1]#export'!A138="","",IF('[1]#export'!H138="","",'[1]#export'!H138))</f>
        <v>SE17 1RX</v>
      </c>
      <c r="N130" s="11" t="str">
        <f>IF('[1]#export'!A138="","",IF('[1]#export'!L138="","",IF(LEFT('[1]#export'!L138,4)="http",'[1]#export'!L138,"http://"&amp;TRIM('[1]#export'!L138))))</f>
        <v>http://up.org.uk/</v>
      </c>
      <c r="O130" s="11" t="str">
        <f>IF('[1]#export'!A138="","",IF('[1]#export'!G138="","",IF(LEFT('[1]#export'!G138,13)="Discretionary","Multiple Boroughs",SUBSTITUTE('[1]#export'!G138,CHAR(10),", "))))</f>
        <v>Harrow, Barnet, Brent</v>
      </c>
      <c r="P130" s="11" t="str">
        <f>IF('[1]#export'!A138="","",'[1]#fixed_data'!$B$5)</f>
        <v>GB-CHC-237725</v>
      </c>
      <c r="Q130" s="11" t="str">
        <f>IF('[1]#export'!A138="","",'[1]#fixed_data'!$B$6)</f>
        <v>John Lyon's Charity</v>
      </c>
      <c r="R130" s="11" t="str">
        <f>IF('[1]#export'!A138="","",IF('[1]#export'!N138="","",'[1]#export'!N138))</f>
        <v>SHAF</v>
      </c>
      <c r="S130" s="15" t="str">
        <f>IF('[1]#export'!A138="","",IF('[1]#export'!M138="","",'[1]#export'!M138))</f>
        <v>School Holiday Activity Fund</v>
      </c>
      <c r="T130" s="15" t="str">
        <f>IF('[1]#export'!A138="","",IF(AND(VALUE('[1]#export'!K138)&gt;12,OR('[1]#export'!M138="Bursary",'[1]#export'!M138="Main Grant")),"Multiple year grants are approved in principle for the full term as outlined but are subject to satisfactory reporting and annual authority from the Charity's Trustee to release each tranche.",""))</f>
        <v/>
      </c>
      <c r="U130" s="15" t="str">
        <f>IF('[1]#export'!A138="","",IF('[1]#export'!Q138="","",'[1]#export'!Q138))</f>
        <v>Direct Project Costs</v>
      </c>
      <c r="V130" s="15" t="str">
        <f>IF('[1]#export'!A138="","",IF('[1]#export'!O138="","",'[1]#export'!O138))</f>
        <v>Children &amp; Families</v>
      </c>
      <c r="W130" s="15" t="str">
        <f>IF('[1]#export'!O138="","",'[1]#export'!$O$1)</f>
        <v>Programme Area</v>
      </c>
      <c r="X130" s="15" t="str">
        <f>IF('[1]#export'!A138="","",IF('[1]#export'!P138="","",'[1]#export'!P138))</f>
        <v>5-11 (Primary Children)</v>
      </c>
      <c r="Y130" s="15" t="str">
        <f>IF('[1]#export'!P138="","",'[1]#export'!$P$1)</f>
        <v>Age Group</v>
      </c>
      <c r="Z130" s="16">
        <f>IF('[1]#export'!A138="","",'[1]#export'!I138)</f>
        <v>44470</v>
      </c>
      <c r="AA130" s="11" t="str">
        <f>IF('[1]#export'!A138="","",'[1]#fixed_data'!$B$8)</f>
        <v>http://jlc.london/</v>
      </c>
    </row>
    <row r="131" spans="1:27" x14ac:dyDescent="0.25">
      <c r="A131" s="11" t="str">
        <f>IF('[1]#export'!A139="","",CONCATENATE('[1]#fixed_data'!$B$2&amp;'[1]#export'!A139))</f>
        <v>360G-JLC-108504</v>
      </c>
      <c r="B131" s="11" t="str">
        <f>IF('[1]#export'!A139="","",CONCATENATE('[1]#export'!N139&amp;" grant to "&amp;'[1]#export'!B139))</f>
        <v xml:space="preserve">Main grant to Centre for ADHD &amp; Autism Support </v>
      </c>
      <c r="C131" s="11" t="str">
        <f>IF('[1]#export'!A139="","",'[1]#export'!D139)</f>
        <v>Youth and Family Support Worker</v>
      </c>
      <c r="D131" s="11" t="str">
        <f>IF('[1]#export'!A139="","",'[1]#fixed_data'!$B$3)</f>
        <v>GBP</v>
      </c>
      <c r="E131" s="12">
        <f>IF('[1]#export'!A139="","",'[1]#export'!E139)</f>
        <v>93000</v>
      </c>
      <c r="F131" s="13" t="str">
        <f>IF('[1]#export'!A139="","",TEXT('[1]#export'!F139,"yyyy-mm-dd"))</f>
        <v>2021-06-16</v>
      </c>
      <c r="G131" s="13" t="str">
        <f>IF('[1]#export'!A139="","",IF('[1]#export'!J139="","",TEXT('[1]#export'!J139,"yyyy-mm-dd")))</f>
        <v>2021-10-31</v>
      </c>
      <c r="H131" s="11" t="str">
        <f>IF('[1]#export'!A139="","",'[1]#export'!K139)</f>
        <v>36</v>
      </c>
      <c r="I131" s="11" t="str">
        <f>IF('[1]#export'!A139="","",IF(LEFT('[1]#export'!C139,3)="GB-",'[1]#export'!C139,IF(AND(K131="",L131=""),'[1]#fixed_data'!$B$4&amp;SUBSTITUTE(J131," ","-"),IF(K131="","GB-COH-"&amp;L131,IF(LEFT(K131,2)="SC","GB-SC-"&amp;K131,IF(AND(LEFT(K131,1)="1",LEN(K131)=6),"GB-NIC-"&amp;K131,"GB-CHC-"&amp;K131))))))</f>
        <v>GB-CHC-1080795</v>
      </c>
      <c r="J131" s="11" t="str">
        <f>IF('[1]#export'!A139="","",'[1]#export'!B139)</f>
        <v xml:space="preserve">Centre for ADHD &amp; Autism Support </v>
      </c>
      <c r="K131" s="14" t="str">
        <f>IF('[1]#export'!A139="","",IF(ISBLANK('[1]#export'!C139),"",IF(LEFT('[1]#export'!C139,3)="GB-","",'[1]#export'!C139)))</f>
        <v>1080795</v>
      </c>
      <c r="L131" s="14"/>
      <c r="M131" s="11" t="str">
        <f>IF('[1]#export'!A139="","",IF('[1]#export'!H139="","",'[1]#export'!H139))</f>
        <v>HA4 9XA</v>
      </c>
      <c r="N131" s="11" t="str">
        <f>IF('[1]#export'!A139="","",IF('[1]#export'!L139="","",IF(LEFT('[1]#export'!L139,4)="http",'[1]#export'!L139,"http://"&amp;TRIM('[1]#export'!L139))))</f>
        <v>http://www.adhdandautism.org</v>
      </c>
      <c r="O131" s="11" t="str">
        <f>IF('[1]#export'!A139="","",IF('[1]#export'!G139="","",IF(LEFT('[1]#export'!G139,13)="Discretionary","Multiple Boroughs",SUBSTITUTE('[1]#export'!G139,CHAR(10),", "))))</f>
        <v>Harrow</v>
      </c>
      <c r="P131" s="11" t="str">
        <f>IF('[1]#export'!A139="","",'[1]#fixed_data'!$B$5)</f>
        <v>GB-CHC-237725</v>
      </c>
      <c r="Q131" s="11" t="str">
        <f>IF('[1]#export'!A139="","",'[1]#fixed_data'!$B$6)</f>
        <v>John Lyon's Charity</v>
      </c>
      <c r="R131" s="11" t="str">
        <f>IF('[1]#export'!A139="","",IF('[1]#export'!N139="","",'[1]#export'!N139))</f>
        <v>Main</v>
      </c>
      <c r="S131" s="15" t="str">
        <f>IF('[1]#export'!A139="","",IF('[1]#export'!M139="","",'[1]#export'!M139))</f>
        <v>Main Grant</v>
      </c>
      <c r="T131" s="15" t="str">
        <f>IF('[1]#export'!A139="","",IF(AND(VALUE('[1]#export'!K139)&gt;12,OR('[1]#export'!M139="Bursary",'[1]#export'!M139="Main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1" s="15" t="str">
        <f>IF('[1]#export'!A139="","",IF('[1]#export'!Q139="","",'[1]#export'!Q139))</f>
        <v>Salary Costs</v>
      </c>
      <c r="V131" s="15" t="str">
        <f>IF('[1]#export'!A139="","",IF('[1]#export'!O139="","",'[1]#export'!O139))</f>
        <v>Special Needs &amp; Disabilities</v>
      </c>
      <c r="W131" s="15" t="str">
        <f>IF('[1]#export'!O139="","",'[1]#export'!$O$1)</f>
        <v>Programme Area</v>
      </c>
      <c r="X131" s="15" t="str">
        <f>IF('[1]#export'!A139="","",IF('[1]#export'!P139="","",'[1]#export'!P139))</f>
        <v>11-25 (Secondary+ YP)</v>
      </c>
      <c r="Y131" s="15" t="str">
        <f>IF('[1]#export'!P139="","",'[1]#export'!$P$1)</f>
        <v>Age Group</v>
      </c>
      <c r="Z131" s="16">
        <f>IF('[1]#export'!A139="","",'[1]#export'!I139)</f>
        <v>44491</v>
      </c>
      <c r="AA131" s="11" t="str">
        <f>IF('[1]#export'!A139="","",'[1]#fixed_data'!$B$8)</f>
        <v>http://jlc.london/</v>
      </c>
    </row>
    <row r="132" spans="1:27" x14ac:dyDescent="0.25">
      <c r="A132" s="11" t="str">
        <f>IF('[1]#export'!A140="","",CONCATENATE('[1]#fixed_data'!$B$2&amp;'[1]#export'!A140))</f>
        <v>360G-JLC-108499</v>
      </c>
      <c r="B132" s="11" t="str">
        <f>IF('[1]#export'!A140="","",CONCATENATE('[1]#export'!N140&amp;" grant to "&amp;'[1]#export'!B140))</f>
        <v>Main grant to Afghan Association of London</v>
      </c>
      <c r="C132" s="11" t="str">
        <f>IF('[1]#export'!A140="","",'[1]#export'!D140)</f>
        <v>Sport and Youth Activities Coordinator's Salary and Overheads</v>
      </c>
      <c r="D132" s="11" t="str">
        <f>IF('[1]#export'!A140="","",'[1]#fixed_data'!$B$3)</f>
        <v>GBP</v>
      </c>
      <c r="E132" s="12">
        <f>IF('[1]#export'!A140="","",'[1]#export'!E140)</f>
        <v>90000</v>
      </c>
      <c r="F132" s="13" t="str">
        <f>IF('[1]#export'!A140="","",TEXT('[1]#export'!F140,"yyyy-mm-dd"))</f>
        <v>2021-06-16</v>
      </c>
      <c r="G132" s="13" t="str">
        <f>IF('[1]#export'!A140="","",IF('[1]#export'!J140="","",TEXT('[1]#export'!J140,"yyyy-mm-dd")))</f>
        <v>2021-07-01</v>
      </c>
      <c r="H132" s="11" t="str">
        <f>IF('[1]#export'!A140="","",'[1]#export'!K140)</f>
        <v>36</v>
      </c>
      <c r="I132" s="11" t="str">
        <f>IF('[1]#export'!A140="","",IF(LEFT('[1]#export'!C140,3)="GB-",'[1]#export'!C140,IF(AND(K132="",L132=""),'[1]#fixed_data'!$B$4&amp;SUBSTITUTE(J132," ","-"),IF(K132="","GB-COH-"&amp;L132,IF(LEFT(K132,2)="SC","GB-SC-"&amp;K132,IF(AND(LEFT(K132,1)="1",LEN(K132)=6),"GB-NIC-"&amp;K132,"GB-CHC-"&amp;K132))))))</f>
        <v>GB-CHC-1060687</v>
      </c>
      <c r="J132" s="11" t="str">
        <f>IF('[1]#export'!A140="","",'[1]#export'!B140)</f>
        <v>Afghan Association of London</v>
      </c>
      <c r="K132" s="14" t="str">
        <f>IF('[1]#export'!A140="","",IF(ISBLANK('[1]#export'!C140),"",IF(LEFT('[1]#export'!C140,3)="GB-","",'[1]#export'!C140)))</f>
        <v>1060687</v>
      </c>
      <c r="L132" s="14"/>
      <c r="M132" s="11" t="str">
        <f>IF('[1]#export'!A140="","",IF('[1]#export'!H140="","",'[1]#export'!H140))</f>
        <v>HA1 2AG</v>
      </c>
      <c r="N132" s="11" t="str">
        <f>IF('[1]#export'!A140="","",IF('[1]#export'!L140="","",IF(LEFT('[1]#export'!L140,4)="http",'[1]#export'!L140,"http://"&amp;TRIM('[1]#export'!L140))))</f>
        <v>http://www.afghanassociationlondon.org.uk</v>
      </c>
      <c r="O132" s="11" t="str">
        <f>IF('[1]#export'!A140="","",IF('[1]#export'!G140="","",IF(LEFT('[1]#export'!G140,13)="Discretionary","Multiple Boroughs",SUBSTITUTE('[1]#export'!G140,CHAR(10),", "))))</f>
        <v>Harrow, Barnet, Brent, Ealing</v>
      </c>
      <c r="P132" s="11" t="str">
        <f>IF('[1]#export'!A140="","",'[1]#fixed_data'!$B$5)</f>
        <v>GB-CHC-237725</v>
      </c>
      <c r="Q132" s="11" t="str">
        <f>IF('[1]#export'!A140="","",'[1]#fixed_data'!$B$6)</f>
        <v>John Lyon's Charity</v>
      </c>
      <c r="R132" s="11" t="str">
        <f>IF('[1]#export'!A140="","",IF('[1]#export'!N140="","",'[1]#export'!N140))</f>
        <v>Main</v>
      </c>
      <c r="S132" s="15" t="str">
        <f>IF('[1]#export'!A140="","",IF('[1]#export'!M140="","",'[1]#export'!M140))</f>
        <v>Main Grant</v>
      </c>
      <c r="T132" s="15" t="str">
        <f>IF('[1]#export'!A140="","",IF(AND(VALUE('[1]#export'!K140)&gt;12,OR('[1]#export'!M140="Bursary",'[1]#export'!M140="Main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2" s="15" t="str">
        <f>IF('[1]#export'!A140="","",IF('[1]#export'!Q140="","",'[1]#export'!Q140))</f>
        <v>Salary Costs</v>
      </c>
      <c r="V132" s="15" t="str">
        <f>IF('[1]#export'!A140="","",IF('[1]#export'!O140="","",'[1]#export'!O140))</f>
        <v>Sport</v>
      </c>
      <c r="W132" s="15" t="str">
        <f>IF('[1]#export'!O140="","",'[1]#export'!$O$1)</f>
        <v>Programme Area</v>
      </c>
      <c r="X132" s="15" t="str">
        <f>IF('[1]#export'!A140="","",IF('[1]#export'!P140="","",'[1]#export'!P140))</f>
        <v>11-25 (Secondary+ YP)</v>
      </c>
      <c r="Y132" s="15" t="str">
        <f>IF('[1]#export'!P140="","",'[1]#export'!$P$1)</f>
        <v>Age Group</v>
      </c>
      <c r="Z132" s="16">
        <f>IF('[1]#export'!A140="","",'[1]#export'!I140)</f>
        <v>44670</v>
      </c>
      <c r="AA132" s="11" t="str">
        <f>IF('[1]#export'!A140="","",'[1]#fixed_data'!$B$8)</f>
        <v>http://jlc.london/</v>
      </c>
    </row>
    <row r="133" spans="1:27" x14ac:dyDescent="0.25">
      <c r="A133" s="11" t="str">
        <f>IF('[1]#export'!A141="","",CONCATENATE('[1]#fixed_data'!$B$2&amp;'[1]#export'!A141))</f>
        <v>360G-JLC-107034.01</v>
      </c>
      <c r="B133" s="11" t="str">
        <f>IF('[1]#export'!A141="","",CONCATENATE('[1]#export'!N141&amp;" grant to "&amp;'[1]#export'!B141))</f>
        <v>Schools in Partnership grant to Allenby Primary School</v>
      </c>
      <c r="C133" s="11" t="str">
        <f>IF('[1]#export'!A141="","",'[1]#export'!D141)</f>
        <v>Believe, Aspire, Achieve - Dormers Wells Opportunity Network</v>
      </c>
      <c r="D133" s="11" t="str">
        <f>IF('[1]#export'!A141="","",'[1]#fixed_data'!$B$3)</f>
        <v>GBP</v>
      </c>
      <c r="E133" s="12">
        <f>IF('[1]#export'!A141="","",'[1]#export'!E141)</f>
        <v>40500</v>
      </c>
      <c r="F133" s="13" t="str">
        <f>IF('[1]#export'!A141="","",TEXT('[1]#export'!F141,"yyyy-mm-dd"))</f>
        <v>2021-06-16</v>
      </c>
      <c r="G133" s="13" t="str">
        <f>IF('[1]#export'!A141="","",IF('[1]#export'!J141="","",TEXT('[1]#export'!J141,"yyyy-mm-dd")))</f>
        <v>2021-06-01</v>
      </c>
      <c r="H133" s="11" t="str">
        <f>IF('[1]#export'!A141="","",'[1]#export'!K141)</f>
        <v>12</v>
      </c>
      <c r="I133" s="11" t="str">
        <f>IF('[1]#export'!A141="","",IF(LEFT('[1]#export'!C141,3)="GB-",'[1]#export'!C141,IF(AND(K133="",L133=""),'[1]#fixed_data'!$B$4&amp;SUBSTITUTE(J133," ","-"),IF(K133="","GB-COH-"&amp;L133,IF(LEFT(K133,2)="SC","GB-SC-"&amp;K133,IF(AND(LEFT(K133,1)="1",LEN(K133)=6),"GB-NIC-"&amp;K133,"GB-CHC-"&amp;K133))))))</f>
        <v>GB-CHC-0000000</v>
      </c>
      <c r="J133" s="11" t="str">
        <f>IF('[1]#export'!A141="","",'[1]#export'!B141)</f>
        <v>Allenby Primary School</v>
      </c>
      <c r="K133" s="14" t="str">
        <f>IF('[1]#export'!A141="","",IF(ISBLANK('[1]#export'!C141),"",IF(LEFT('[1]#export'!C141,3)="GB-","",'[1]#export'!C141)))</f>
        <v>0000000</v>
      </c>
      <c r="L133" s="14"/>
      <c r="M133" s="11" t="str">
        <f>IF('[1]#export'!A141="","",IF('[1]#export'!H141="","",'[1]#export'!H141))</f>
        <v>UB1 2HX</v>
      </c>
      <c r="N133" s="11" t="str">
        <f>IF('[1]#export'!A141="","",IF('[1]#export'!L141="","",IF(LEFT('[1]#export'!L141,4)="http",'[1]#export'!L141,"http://"&amp;TRIM('[1]#export'!L141))))</f>
        <v>http://allenbyprimaryschool.com/</v>
      </c>
      <c r="O133" s="11" t="str">
        <f>IF('[1]#export'!A141="","",IF('[1]#export'!G141="","",IF(LEFT('[1]#export'!G141,13)="Discretionary","Multiple Boroughs",SUBSTITUTE('[1]#export'!G141,CHAR(10),", "))))</f>
        <v>Ealing</v>
      </c>
      <c r="P133" s="11" t="str">
        <f>IF('[1]#export'!A141="","",'[1]#fixed_data'!$B$5)</f>
        <v>GB-CHC-237725</v>
      </c>
      <c r="Q133" s="11" t="str">
        <f>IF('[1]#export'!A141="","",'[1]#fixed_data'!$B$6)</f>
        <v>John Lyon's Charity</v>
      </c>
      <c r="R133" s="11" t="str">
        <f>IF('[1]#export'!A141="","",IF('[1]#export'!N141="","",'[1]#export'!N141))</f>
        <v>Schools in Partnership</v>
      </c>
      <c r="S133" s="15" t="str">
        <f>IF('[1]#export'!A141="","",IF('[1]#export'!M141="","",'[1]#export'!M141))</f>
        <v>Main Grant</v>
      </c>
      <c r="T133" s="15" t="str">
        <f>IF('[1]#export'!A141="","",IF(AND(VALUE('[1]#export'!K141)&gt;12,OR('[1]#export'!M141="Bursary",'[1]#export'!M141="Main Grant")),"Multiple year grants are approved in principle for the full term as outlined but are subject to satisfactory reporting and annual authority from the Charity's Trustee to release each tranche.",""))</f>
        <v/>
      </c>
      <c r="U133" s="15" t="str">
        <f>IF('[1]#export'!A141="","",IF('[1]#export'!Q141="","",'[1]#export'!Q141))</f>
        <v>Direct Project Costs</v>
      </c>
      <c r="V133" s="15" t="str">
        <f>IF('[1]#export'!A141="","",IF('[1]#export'!O141="","",'[1]#export'!O141))</f>
        <v>Education &amp; Learning</v>
      </c>
      <c r="W133" s="15" t="str">
        <f>IF('[1]#export'!O141="","",'[1]#export'!$O$1)</f>
        <v>Programme Area</v>
      </c>
      <c r="X133" s="15" t="str">
        <f>IF('[1]#export'!A141="","",IF('[1]#export'!P141="","",'[1]#export'!P141))</f>
        <v>5-19 (School Age CYP)</v>
      </c>
      <c r="Y133" s="15" t="str">
        <f>IF('[1]#export'!P141="","",'[1]#export'!$P$1)</f>
        <v>Age Group</v>
      </c>
      <c r="Z133" s="16">
        <f>IF('[1]#export'!A141="","",'[1]#export'!I141)</f>
        <v>44400</v>
      </c>
      <c r="AA133" s="11" t="str">
        <f>IF('[1]#export'!A141="","",'[1]#fixed_data'!$B$8)</f>
        <v>http://jlc.london/</v>
      </c>
    </row>
    <row r="134" spans="1:27" x14ac:dyDescent="0.25">
      <c r="A134" s="11" t="str">
        <f>IF('[1]#export'!A142="","",CONCATENATE('[1]#fixed_data'!$B$2&amp;'[1]#export'!A142))</f>
        <v>360G-JLC-108562</v>
      </c>
      <c r="B134" s="11" t="str">
        <f>IF('[1]#export'!A142="","",CONCATENATE('[1]#export'!N142&amp;" grant to "&amp;'[1]#export'!B142))</f>
        <v>Main grant to Artists in Residence (AiR)</v>
      </c>
      <c r="C134" s="11" t="str">
        <f>IF('[1]#export'!A142="","",'[1]#export'!D142)</f>
        <v>Organisation Development</v>
      </c>
      <c r="D134" s="11" t="str">
        <f>IF('[1]#export'!A142="","",'[1]#fixed_data'!$B$3)</f>
        <v>GBP</v>
      </c>
      <c r="E134" s="12">
        <f>IF('[1]#export'!A142="","",'[1]#export'!E142)</f>
        <v>90000</v>
      </c>
      <c r="F134" s="13" t="str">
        <f>IF('[1]#export'!A142="","",TEXT('[1]#export'!F142,"yyyy-mm-dd"))</f>
        <v>2021-06-16</v>
      </c>
      <c r="G134" s="13" t="str">
        <f>IF('[1]#export'!A142="","",IF('[1]#export'!J142="","",TEXT('[1]#export'!J142,"yyyy-mm-dd")))</f>
        <v>2021-09-13</v>
      </c>
      <c r="H134" s="11" t="str">
        <f>IF('[1]#export'!A142="","",'[1]#export'!K142)</f>
        <v>36</v>
      </c>
      <c r="I134" s="11" t="str">
        <f>IF('[1]#export'!A142="","",IF(LEFT('[1]#export'!C142,3)="GB-",'[1]#export'!C142,IF(AND(K134="",L134=""),'[1]#fixed_data'!$B$4&amp;SUBSTITUTE(J134," ","-"),IF(K134="","GB-COH-"&amp;L134,IF(LEFT(K134,2)="SC","GB-SC-"&amp;K134,IF(AND(LEFT(K134,1)="1",LEN(K134)=6),"GB-NIC-"&amp;K134,"GB-CHC-"&amp;K134))))))</f>
        <v>GB-CHC-1180114</v>
      </c>
      <c r="J134" s="11" t="str">
        <f>IF('[1]#export'!A142="","",'[1]#export'!B142)</f>
        <v>Artists in Residence (AiR)</v>
      </c>
      <c r="K134" s="14" t="str">
        <f>IF('[1]#export'!A142="","",IF(ISBLANK('[1]#export'!C142),"",IF(LEFT('[1]#export'!C142,3)="GB-","",'[1]#export'!C142)))</f>
        <v>1180114</v>
      </c>
      <c r="L134" s="14"/>
      <c r="M134" s="11" t="str">
        <f>IF('[1]#export'!A142="","",IF('[1]#export'!H142="","",'[1]#export'!H142))</f>
        <v>NW9 8LS</v>
      </c>
      <c r="N134" s="11" t="str">
        <f>IF('[1]#export'!A142="","",IF('[1]#export'!L142="","",IF(LEFT('[1]#export'!L142,4)="http",'[1]#export'!L142,"http://"&amp;TRIM('[1]#export'!L142))))</f>
        <v>http://www.artistsinresidence.org.uk</v>
      </c>
      <c r="O134" s="11" t="str">
        <f>IF('[1]#export'!A142="","",IF('[1]#export'!G142="","",IF(LEFT('[1]#export'!G142,13)="Discretionary","Multiple Boroughs",SUBSTITUTE('[1]#export'!G142,CHAR(10),", "))))</f>
        <v>Harrow, Brent, Ealing</v>
      </c>
      <c r="P134" s="11" t="str">
        <f>IF('[1]#export'!A142="","",'[1]#fixed_data'!$B$5)</f>
        <v>GB-CHC-237725</v>
      </c>
      <c r="Q134" s="11" t="str">
        <f>IF('[1]#export'!A142="","",'[1]#fixed_data'!$B$6)</f>
        <v>John Lyon's Charity</v>
      </c>
      <c r="R134" s="11" t="str">
        <f>IF('[1]#export'!A142="","",IF('[1]#export'!N142="","",'[1]#export'!N142))</f>
        <v>Main</v>
      </c>
      <c r="S134" s="15" t="str">
        <f>IF('[1]#export'!A142="","",IF('[1]#export'!M142="","",'[1]#export'!M142))</f>
        <v>Main Grant</v>
      </c>
      <c r="T134" s="15" t="str">
        <f>IF('[1]#export'!A142="","",IF(AND(VALUE('[1]#export'!K142)&gt;12,OR('[1]#export'!M142="Bursary",'[1]#export'!M142="Main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4" s="15" t="str">
        <f>IF('[1]#export'!A142="","",IF('[1]#export'!Q142="","",'[1]#export'!Q142))</f>
        <v>Salary Costs</v>
      </c>
      <c r="V134" s="15" t="str">
        <f>IF('[1]#export'!A142="","",IF('[1]#export'!O142="","",'[1]#export'!O142))</f>
        <v>Arts &amp; Science</v>
      </c>
      <c r="W134" s="15" t="str">
        <f>IF('[1]#export'!O142="","",'[1]#export'!$O$1)</f>
        <v>Programme Area</v>
      </c>
      <c r="X134" s="15" t="str">
        <f>IF('[1]#export'!A142="","",IF('[1]#export'!P142="","",'[1]#export'!P142))</f>
        <v>5-19 (School Age CYP)</v>
      </c>
      <c r="Y134" s="15" t="str">
        <f>IF('[1]#export'!P142="","",'[1]#export'!$P$1)</f>
        <v>Age Group</v>
      </c>
      <c r="Z134" s="16">
        <f>IF('[1]#export'!A142="","",'[1]#export'!I142)</f>
        <v>44449</v>
      </c>
      <c r="AA134" s="11" t="str">
        <f>IF('[1]#export'!A142="","",'[1]#fixed_data'!$B$8)</f>
        <v>http://jlc.london/</v>
      </c>
    </row>
    <row r="135" spans="1:27" x14ac:dyDescent="0.25">
      <c r="A135" s="11" t="str">
        <f>IF('[1]#export'!A143="","",CONCATENATE('[1]#fixed_data'!$B$2&amp;'[1]#export'!A143))</f>
        <v>360G-JLC-108611</v>
      </c>
      <c r="B135" s="11" t="str">
        <f>IF('[1]#export'!A143="","",CONCATENATE('[1]#export'!N143&amp;" grant to "&amp;'[1]#export'!B143))</f>
        <v>Recovery grant to Baraka Community Association</v>
      </c>
      <c r="C135" s="11" t="str">
        <f>IF('[1]#export'!A143="","",'[1]#export'!D143)</f>
        <v>Core Costs</v>
      </c>
      <c r="D135" s="11" t="str">
        <f>IF('[1]#export'!A143="","",'[1]#fixed_data'!$B$3)</f>
        <v>GBP</v>
      </c>
      <c r="E135" s="12">
        <f>IF('[1]#export'!A143="","",'[1]#export'!E143)</f>
        <v>150000</v>
      </c>
      <c r="F135" s="13" t="str">
        <f>IF('[1]#export'!A143="","",TEXT('[1]#export'!F143,"yyyy-mm-dd"))</f>
        <v>2021-06-16</v>
      </c>
      <c r="G135" s="13" t="str">
        <f>IF('[1]#export'!A143="","",IF('[1]#export'!J143="","",TEXT('[1]#export'!J143,"yyyy-mm-dd")))</f>
        <v>2021-07-01</v>
      </c>
      <c r="H135" s="11" t="str">
        <f>IF('[1]#export'!A143="","",'[1]#export'!K143)</f>
        <v>36</v>
      </c>
      <c r="I135" s="11" t="str">
        <f>IF('[1]#export'!A143="","",IF(LEFT('[1]#export'!C143,3)="GB-",'[1]#export'!C143,IF(AND(K135="",L135=""),'[1]#fixed_data'!$B$4&amp;SUBSTITUTE(J135," ","-"),IF(K135="","GB-COH-"&amp;L135,IF(LEFT(K135,2)="SC","GB-SC-"&amp;K135,IF(AND(LEFT(K135,1)="1",LEN(K135)=6),"GB-NIC-"&amp;K135,"GB-CHC-"&amp;K135))))))</f>
        <v>GB-CHC-1087721</v>
      </c>
      <c r="J135" s="11" t="str">
        <f>IF('[1]#export'!A143="","",'[1]#export'!B143)</f>
        <v>Baraka Community Association</v>
      </c>
      <c r="K135" s="14" t="str">
        <f>IF('[1]#export'!A143="","",IF(ISBLANK('[1]#export'!C143),"",IF(LEFT('[1]#export'!C143,3)="GB-","",'[1]#export'!C143)))</f>
        <v>1087721</v>
      </c>
      <c r="L135" s="14"/>
      <c r="M135" s="11" t="str">
        <f>IF('[1]#export'!A143="","",IF('[1]#export'!H143="","",'[1]#export'!H143))</f>
        <v>W10 5AA</v>
      </c>
      <c r="N135" s="11" t="str">
        <f>IF('[1]#export'!A143="","",IF('[1]#export'!L143="","",IF(LEFT('[1]#export'!L143,4)="http",'[1]#export'!L143,"http://"&amp;TRIM('[1]#export'!L143))))</f>
        <v>http://www.barakacommunityassociation.org</v>
      </c>
      <c r="O135" s="11" t="str">
        <f>IF('[1]#export'!A143="","",IF('[1]#export'!G143="","",IF(LEFT('[1]#export'!G143,13)="Discretionary","Multiple Boroughs",SUBSTITUTE('[1]#export'!G143,CHAR(10),", "))))</f>
        <v>Westminster, Brent, RBKC, H&amp;F</v>
      </c>
      <c r="P135" s="11" t="str">
        <f>IF('[1]#export'!A143="","",'[1]#fixed_data'!$B$5)</f>
        <v>GB-CHC-237725</v>
      </c>
      <c r="Q135" s="11" t="str">
        <f>IF('[1]#export'!A143="","",'[1]#fixed_data'!$B$6)</f>
        <v>John Lyon's Charity</v>
      </c>
      <c r="R135" s="11" t="str">
        <f>IF('[1]#export'!A143="","",IF('[1]#export'!N143="","",'[1]#export'!N143))</f>
        <v>Recovery</v>
      </c>
      <c r="S135" s="15" t="str">
        <f>IF('[1]#export'!A143="","",IF('[1]#export'!M143="","",'[1]#export'!M143))</f>
        <v>Main Grant</v>
      </c>
      <c r="T135" s="15" t="str">
        <f>IF('[1]#export'!A143="","",IF(AND(VALUE('[1]#export'!K143)&gt;12,OR('[1]#export'!M143="Bursary",'[1]#export'!M143="Main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5" s="15" t="str">
        <f>IF('[1]#export'!A143="","",IF('[1]#export'!Q143="","",'[1]#export'!Q143))</f>
        <v>Core Costs</v>
      </c>
      <c r="V135" s="15" t="str">
        <f>IF('[1]#export'!A143="","",IF('[1]#export'!O143="","",'[1]#export'!O143))</f>
        <v>Youth Clubs &amp; Youth Activities</v>
      </c>
      <c r="W135" s="15" t="str">
        <f>IF('[1]#export'!O143="","",'[1]#export'!$O$1)</f>
        <v>Programme Area</v>
      </c>
      <c r="X135" s="15" t="str">
        <f>IF('[1]#export'!A143="","",IF('[1]#export'!P143="","",'[1]#export'!P143))</f>
        <v>0-25 Years Old</v>
      </c>
      <c r="Y135" s="15" t="str">
        <f>IF('[1]#export'!P143="","",'[1]#export'!$P$1)</f>
        <v>Age Group</v>
      </c>
      <c r="Z135" s="16">
        <f>IF('[1]#export'!A143="","",'[1]#export'!I143)</f>
        <v>44691</v>
      </c>
      <c r="AA135" s="11" t="str">
        <f>IF('[1]#export'!A143="","",'[1]#fixed_data'!$B$8)</f>
        <v>http://jlc.london/</v>
      </c>
    </row>
    <row r="136" spans="1:27" x14ac:dyDescent="0.25">
      <c r="A136" s="11" t="str">
        <f>IF('[1]#export'!A144="","",CONCATENATE('[1]#fixed_data'!$B$2&amp;'[1]#export'!A144))</f>
        <v>360G-JLC-108485</v>
      </c>
      <c r="B136" s="11" t="str">
        <f>IF('[1]#export'!A144="","",CONCATENATE('[1]#export'!N144&amp;" grant to "&amp;'[1]#export'!B144))</f>
        <v>Main grant to Barnet Community Projects</v>
      </c>
      <c r="C136" s="11" t="str">
        <f>IF('[1]#export'!A144="","",'[1]#export'!D144)</f>
        <v>Director salary</v>
      </c>
      <c r="D136" s="11" t="str">
        <f>IF('[1]#export'!A144="","",'[1]#fixed_data'!$B$3)</f>
        <v>GBP</v>
      </c>
      <c r="E136" s="12">
        <f>IF('[1]#export'!A144="","",'[1]#export'!E144)</f>
        <v>120000</v>
      </c>
      <c r="F136" s="13" t="str">
        <f>IF('[1]#export'!A144="","",TEXT('[1]#export'!F144,"yyyy-mm-dd"))</f>
        <v>2021-06-16</v>
      </c>
      <c r="G136" s="13" t="str">
        <f>IF('[1]#export'!A144="","",IF('[1]#export'!J144="","",TEXT('[1]#export'!J144,"yyyy-mm-dd")))</f>
        <v>2021-07-01</v>
      </c>
      <c r="H136" s="11" t="str">
        <f>IF('[1]#export'!A144="","",'[1]#export'!K144)</f>
        <v>36</v>
      </c>
      <c r="I136" s="11" t="str">
        <f>IF('[1]#export'!A144="","",IF(LEFT('[1]#export'!C144,3)="GB-",'[1]#export'!C144,IF(AND(K136="",L136=""),'[1]#fixed_data'!$B$4&amp;SUBSTITUTE(J136," ","-"),IF(K136="","GB-COH-"&amp;L136,IF(LEFT(K136,2)="SC","GB-SC-"&amp;K136,IF(AND(LEFT(K136,1)="1",LEN(K136)=6),"GB-NIC-"&amp;K136,"GB-CHC-"&amp;K136))))))</f>
        <v>GB-CHC-1139376</v>
      </c>
      <c r="J136" s="11" t="str">
        <f>IF('[1]#export'!A144="","",'[1]#export'!B144)</f>
        <v>Barnet Community Projects</v>
      </c>
      <c r="K136" s="14" t="str">
        <f>IF('[1]#export'!A144="","",IF(ISBLANK('[1]#export'!C144),"",IF(LEFT('[1]#export'!C144,3)="GB-","",'[1]#export'!C144)))</f>
        <v>1139376</v>
      </c>
      <c r="L136" s="14"/>
      <c r="M136" s="11" t="str">
        <f>IF('[1]#export'!A144="","",IF('[1]#export'!H144="","",'[1]#export'!H144))</f>
        <v>EN5 2UN</v>
      </c>
      <c r="N136" s="11" t="s">
        <v>55</v>
      </c>
      <c r="O136" s="11" t="str">
        <f>IF('[1]#export'!A144="","",IF('[1]#export'!G144="","",IF(LEFT('[1]#export'!G144,13)="Discretionary","Multiple Boroughs",SUBSTITUTE('[1]#export'!G144,CHAR(10),", "))))</f>
        <v>Barnet</v>
      </c>
      <c r="P136" s="11" t="str">
        <f>IF('[1]#export'!A144="","",'[1]#fixed_data'!$B$5)</f>
        <v>GB-CHC-237725</v>
      </c>
      <c r="Q136" s="11" t="str">
        <f>IF('[1]#export'!A144="","",'[1]#fixed_data'!$B$6)</f>
        <v>John Lyon's Charity</v>
      </c>
      <c r="R136" s="11" t="str">
        <f>IF('[1]#export'!A144="","",IF('[1]#export'!N144="","",'[1]#export'!N144))</f>
        <v>Main</v>
      </c>
      <c r="S136" s="15" t="str">
        <f>IF('[1]#export'!A144="","",IF('[1]#export'!M144="","",'[1]#export'!M144))</f>
        <v>Main Grant</v>
      </c>
      <c r="T136" s="15" t="str">
        <f>IF('[1]#export'!A144="","",IF(AND(VALUE('[1]#export'!K144)&gt;12,OR('[1]#export'!M144="Bursary",'[1]#export'!M144="Main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6" s="15" t="str">
        <f>IF('[1]#export'!A144="","",IF('[1]#export'!Q144="","",'[1]#export'!Q144))</f>
        <v>Salary Costs</v>
      </c>
      <c r="V136" s="15" t="str">
        <f>IF('[1]#export'!A144="","",IF('[1]#export'!O144="","",'[1]#export'!O144))</f>
        <v>Youth Clubs &amp; Youth Activities</v>
      </c>
      <c r="W136" s="15" t="str">
        <f>IF('[1]#export'!O144="","",'[1]#export'!$O$1)</f>
        <v>Programme Area</v>
      </c>
      <c r="X136" s="15" t="str">
        <f>IF('[1]#export'!A144="","",IF('[1]#export'!P144="","",'[1]#export'!P144))</f>
        <v>0-25 Years Old</v>
      </c>
      <c r="Y136" s="15" t="str">
        <f>IF('[1]#export'!P144="","",'[1]#export'!$P$1)</f>
        <v>Age Group</v>
      </c>
      <c r="Z136" s="16">
        <f>IF('[1]#export'!A144="","",'[1]#export'!I144)</f>
        <v>44679</v>
      </c>
      <c r="AA136" s="11" t="str">
        <f>IF('[1]#export'!A144="","",'[1]#fixed_data'!$B$8)</f>
        <v>http://jlc.london/</v>
      </c>
    </row>
    <row r="137" spans="1:27" x14ac:dyDescent="0.25">
      <c r="A137" s="11" t="str">
        <f>IF('[1]#export'!A145="","",CONCATENATE('[1]#fixed_data'!$B$2&amp;'[1]#export'!A145))</f>
        <v>360G-JLC-108601</v>
      </c>
      <c r="B137" s="11" t="str">
        <f>IF('[1]#export'!A145="","",CONCATENATE('[1]#export'!N145&amp;" grant to "&amp;'[1]#export'!B145))</f>
        <v>Recovery grant to Beauchamp Lodge Settlement</v>
      </c>
      <c r="C137" s="11" t="str">
        <f>IF('[1]#export'!A145="","",'[1]#export'!D145)</f>
        <v>Core Costs</v>
      </c>
      <c r="D137" s="11" t="str">
        <f>IF('[1]#export'!A145="","",'[1]#fixed_data'!$B$3)</f>
        <v>GBP</v>
      </c>
      <c r="E137" s="12">
        <f>IF('[1]#export'!A145="","",'[1]#export'!E145)</f>
        <v>142500</v>
      </c>
      <c r="F137" s="13" t="str">
        <f>IF('[1]#export'!A145="","",TEXT('[1]#export'!F145,"yyyy-mm-dd"))</f>
        <v>2021-06-16</v>
      </c>
      <c r="G137" s="13" t="str">
        <f>IF('[1]#export'!A145="","",IF('[1]#export'!J145="","",TEXT('[1]#export'!J145,"yyyy-mm-dd")))</f>
        <v>2021-09-01</v>
      </c>
      <c r="H137" s="11" t="str">
        <f>IF('[1]#export'!A145="","",'[1]#export'!K145)</f>
        <v>36</v>
      </c>
      <c r="I137" s="11" t="str">
        <f>IF('[1]#export'!A145="","",IF(LEFT('[1]#export'!C145,3)="GB-",'[1]#export'!C145,IF(AND(K137="",L137=""),'[1]#fixed_data'!$B$4&amp;SUBSTITUTE(J137," ","-"),IF(K137="","GB-COH-"&amp;L137,IF(LEFT(K137,2)="SC","GB-SC-"&amp;K137,IF(AND(LEFT(K137,1)="1",LEN(K137)=6),"GB-NIC-"&amp;K137,"GB-CHC-"&amp;K137))))))</f>
        <v>GB-CHC-1105466</v>
      </c>
      <c r="J137" s="11" t="str">
        <f>IF('[1]#export'!A145="","",'[1]#export'!B145)</f>
        <v>Beauchamp Lodge Settlement</v>
      </c>
      <c r="K137" s="14" t="str">
        <f>IF('[1]#export'!A145="","",IF(ISBLANK('[1]#export'!C145),"",IF(LEFT('[1]#export'!C145,3)="GB-","",'[1]#export'!C145)))</f>
        <v>1105466</v>
      </c>
      <c r="L137" s="14"/>
      <c r="M137" s="11" t="str">
        <f>IF('[1]#export'!A145="","",IF('[1]#export'!H145="","",'[1]#export'!H145))</f>
        <v>W2 1NR</v>
      </c>
      <c r="N137" s="11" t="str">
        <f>IF('[1]#export'!A145="","",IF('[1]#export'!L145="","",IF(LEFT('[1]#export'!L145,4)="http",'[1]#export'!L145,"http://"&amp;TRIM('[1]#export'!L145))))</f>
        <v>http://www.thefloatingclassroom.co.uk</v>
      </c>
      <c r="O137" s="11" t="str">
        <f>IF('[1]#export'!A145="","",IF('[1]#export'!G145="","",IF(LEFT('[1]#export'!G145,13)="Discretionary","Multiple Boroughs",SUBSTITUTE('[1]#export'!G145,CHAR(10),", "))))</f>
        <v>Westminster, Brent, RBKC</v>
      </c>
      <c r="P137" s="11" t="str">
        <f>IF('[1]#export'!A145="","",'[1]#fixed_data'!$B$5)</f>
        <v>GB-CHC-237725</v>
      </c>
      <c r="Q137" s="11" t="str">
        <f>IF('[1]#export'!A145="","",'[1]#fixed_data'!$B$6)</f>
        <v>John Lyon's Charity</v>
      </c>
      <c r="R137" s="11" t="str">
        <f>IF('[1]#export'!A145="","",IF('[1]#export'!N145="","",'[1]#export'!N145))</f>
        <v>Recovery</v>
      </c>
      <c r="S137" s="15" t="str">
        <f>IF('[1]#export'!A145="","",IF('[1]#export'!M145="","",'[1]#export'!M145))</f>
        <v>Main Grant</v>
      </c>
      <c r="T137" s="15" t="str">
        <f>IF('[1]#export'!A145="","",IF(AND(VALUE('[1]#export'!K145)&gt;12,OR('[1]#export'!M145="Bursary",'[1]#export'!M145="Main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7" s="15" t="str">
        <f>IF('[1]#export'!A145="","",IF('[1]#export'!Q145="","",'[1]#export'!Q145))</f>
        <v>Core Costs</v>
      </c>
      <c r="V137" s="15" t="str">
        <f>IF('[1]#export'!A145="","",IF('[1]#export'!O145="","",'[1]#export'!O145))</f>
        <v>Education &amp; Learning</v>
      </c>
      <c r="W137" s="15" t="str">
        <f>IF('[1]#export'!O145="","",'[1]#export'!$O$1)</f>
        <v>Programme Area</v>
      </c>
      <c r="X137" s="15" t="str">
        <f>IF('[1]#export'!A145="","",IF('[1]#export'!P145="","",'[1]#export'!P145))</f>
        <v>0-25 Years Old</v>
      </c>
      <c r="Y137" s="15" t="str">
        <f>IF('[1]#export'!P145="","",'[1]#export'!$P$1)</f>
        <v>Age Group</v>
      </c>
      <c r="Z137" s="16">
        <f>IF('[1]#export'!A145="","",'[1]#export'!I145)</f>
        <v>44691</v>
      </c>
      <c r="AA137" s="11" t="str">
        <f>IF('[1]#export'!A145="","",'[1]#fixed_data'!$B$8)</f>
        <v>http://jlc.london/</v>
      </c>
    </row>
    <row r="138" spans="1:27" x14ac:dyDescent="0.25">
      <c r="A138" s="11" t="str">
        <f>IF('[1]#export'!A146="","",CONCATENATE('[1]#fixed_data'!$B$2&amp;'[1]#export'!A146))</f>
        <v>360G-JLC-108410</v>
      </c>
      <c r="B138" s="11" t="str">
        <f>IF('[1]#export'!A146="","",CONCATENATE('[1]#export'!N146&amp;" grant to "&amp;'[1]#export'!B146))</f>
        <v>Main grant to The Brandon Centre</v>
      </c>
      <c r="C138" s="11" t="str">
        <f>IF('[1]#export'!A146="","",'[1]#export'!D146)</f>
        <v>Counsellor salary &amp; Therapy within our Sexual Health service.</v>
      </c>
      <c r="D138" s="11" t="str">
        <f>IF('[1]#export'!A146="","",'[1]#fixed_data'!$B$3)</f>
        <v>GBP</v>
      </c>
      <c r="E138" s="12">
        <f>IF('[1]#export'!A146="","",'[1]#export'!E146)</f>
        <v>93000</v>
      </c>
      <c r="F138" s="13" t="str">
        <f>IF('[1]#export'!A146="","",TEXT('[1]#export'!F146,"yyyy-mm-dd"))</f>
        <v>2021-06-16</v>
      </c>
      <c r="G138" s="13" t="str">
        <f>IF('[1]#export'!A146="","",IF('[1]#export'!J146="","",TEXT('[1]#export'!J146,"yyyy-mm-dd")))</f>
        <v>2021-09-01</v>
      </c>
      <c r="H138" s="11" t="str">
        <f>IF('[1]#export'!A146="","",'[1]#export'!K146)</f>
        <v>36</v>
      </c>
      <c r="I138" s="11" t="str">
        <f>IF('[1]#export'!A146="","",IF(LEFT('[1]#export'!C146,3)="GB-",'[1]#export'!C146,IF(AND(K138="",L138=""),'[1]#fixed_data'!$B$4&amp;SUBSTITUTE(J138," ","-"),IF(K138="","GB-COH-"&amp;L138,IF(LEFT(K138,2)="SC","GB-SC-"&amp;K138,IF(AND(LEFT(K138,1)="1",LEN(K138)=6),"GB-NIC-"&amp;K138,"GB-CHC-"&amp;K138))))))</f>
        <v>GB-CHC-290118</v>
      </c>
      <c r="J138" s="11" t="str">
        <f>IF('[1]#export'!A146="","",'[1]#export'!B146)</f>
        <v>The Brandon Centre</v>
      </c>
      <c r="K138" s="14" t="str">
        <f>IF('[1]#export'!A146="","",IF(ISBLANK('[1]#export'!C146),"",IF(LEFT('[1]#export'!C146,3)="GB-","",'[1]#export'!C146)))</f>
        <v>290118</v>
      </c>
      <c r="L138" s="14"/>
      <c r="M138" s="11" t="str">
        <f>IF('[1]#export'!A146="","",IF('[1]#export'!H146="","",'[1]#export'!H146))</f>
        <v>NW5 3LG</v>
      </c>
      <c r="N138" s="11" t="str">
        <f>IF('[1]#export'!A146="","",IF('[1]#export'!L146="","",IF(LEFT('[1]#export'!L146,4)="http",'[1]#export'!L146,"http://"&amp;TRIM('[1]#export'!L146))))</f>
        <v>http://www.brandoncentre.org.uk</v>
      </c>
      <c r="O138" s="11" t="str">
        <f>IF('[1]#export'!A146="","",IF('[1]#export'!G146="","",IF(LEFT('[1]#export'!G146,13)="Discretionary","Multiple Boroughs",SUBSTITUTE('[1]#export'!G146,CHAR(10),", "))))</f>
        <v>Westminster, Camden</v>
      </c>
      <c r="P138" s="11" t="str">
        <f>IF('[1]#export'!A146="","",'[1]#fixed_data'!$B$5)</f>
        <v>GB-CHC-237725</v>
      </c>
      <c r="Q138" s="11" t="str">
        <f>IF('[1]#export'!A146="","",'[1]#fixed_data'!$B$6)</f>
        <v>John Lyon's Charity</v>
      </c>
      <c r="R138" s="11" t="str">
        <f>IF('[1]#export'!A146="","",IF('[1]#export'!N146="","",'[1]#export'!N146))</f>
        <v>Main</v>
      </c>
      <c r="S138" s="15" t="str">
        <f>IF('[1]#export'!A146="","",IF('[1]#export'!M146="","",'[1]#export'!M146))</f>
        <v>Main Grant</v>
      </c>
      <c r="T138" s="15" t="str">
        <f>IF('[1]#export'!A146="","",IF(AND(VALUE('[1]#export'!K146)&gt;12,OR('[1]#export'!M146="Bursary",'[1]#export'!M146="Main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8" s="15" t="str">
        <f>IF('[1]#export'!A146="","",IF('[1]#export'!Q146="","",'[1]#export'!Q146))</f>
        <v>Salary Costs</v>
      </c>
      <c r="V138" s="15" t="str">
        <f>IF('[1]#export'!A146="","",IF('[1]#export'!O146="","",'[1]#export'!O146))</f>
        <v>Emotional Wellbeing</v>
      </c>
      <c r="W138" s="15" t="str">
        <f>IF('[1]#export'!O146="","",'[1]#export'!$O$1)</f>
        <v>Programme Area</v>
      </c>
      <c r="X138" s="15" t="str">
        <f>IF('[1]#export'!A146="","",IF('[1]#export'!P146="","",'[1]#export'!P146))</f>
        <v>11-25 (Secondary+ YP)</v>
      </c>
      <c r="Y138" s="15" t="str">
        <f>IF('[1]#export'!P146="","",'[1]#export'!$P$1)</f>
        <v>Age Group</v>
      </c>
      <c r="Z138" s="16">
        <f>IF('[1]#export'!A146="","",'[1]#export'!I146)</f>
        <v>44449</v>
      </c>
      <c r="AA138" s="11" t="str">
        <f>IF('[1]#export'!A146="","",'[1]#fixed_data'!$B$8)</f>
        <v>http://jlc.london/</v>
      </c>
    </row>
    <row r="139" spans="1:27" x14ac:dyDescent="0.25">
      <c r="A139" s="11" t="str">
        <f>IF('[1]#export'!A147="","",CONCATENATE('[1]#fixed_data'!$B$2&amp;'[1]#export'!A147))</f>
        <v>360G-JLC-108444</v>
      </c>
      <c r="B139" s="11" t="str">
        <f>IF('[1]#export'!A147="","",CONCATENATE('[1]#export'!N147&amp;" grant to "&amp;'[1]#export'!B147))</f>
        <v>Main grant to Brent Music Service</v>
      </c>
      <c r="C139" s="11" t="str">
        <f>IF('[1]#export'!A147="","",'[1]#export'!D147)</f>
        <v>Music Bursary Scheme</v>
      </c>
      <c r="D139" s="11" t="str">
        <f>IF('[1]#export'!A147="","",'[1]#fixed_data'!$B$3)</f>
        <v>GBP</v>
      </c>
      <c r="E139" s="12">
        <f>IF('[1]#export'!A147="","",'[1]#export'!E147)</f>
        <v>40000</v>
      </c>
      <c r="F139" s="13" t="str">
        <f>IF('[1]#export'!A147="","",TEXT('[1]#export'!F147,"yyyy-mm-dd"))</f>
        <v>2021-06-16</v>
      </c>
      <c r="G139" s="13" t="str">
        <f>IF('[1]#export'!A147="","",IF('[1]#export'!J147="","",TEXT('[1]#export'!J147,"yyyy-mm-dd")))</f>
        <v>2021-09-01</v>
      </c>
      <c r="H139" s="11" t="str">
        <f>IF('[1]#export'!A147="","",'[1]#export'!K147)</f>
        <v>60</v>
      </c>
      <c r="I139" s="11" t="s">
        <v>56</v>
      </c>
      <c r="J139" s="11" t="str">
        <f>IF('[1]#export'!A147="","",'[1]#export'!B147)</f>
        <v>Brent Music Service</v>
      </c>
      <c r="K139" s="14" t="str">
        <f>IF('[1]#export'!A147="","",IF(ISBLANK('[1]#export'!C147),"",IF(LEFT('[1]#export'!C147,3)="GB-","",'[1]#export'!C147)))</f>
        <v/>
      </c>
      <c r="L139" s="14"/>
      <c r="M139" s="11" t="str">
        <f>IF('[1]#export'!A147="","",IF('[1]#export'!H147="","",'[1]#export'!H147))</f>
        <v>HA3 0UH</v>
      </c>
      <c r="N139" s="11" t="str">
        <f>IF('[1]#export'!A147="","",IF('[1]#export'!L147="","",IF(LEFT('[1]#export'!L147,4)="http",'[1]#export'!L147,"http://"&amp;TRIM('[1]#export'!L147))))</f>
        <v>http://www.brent.gov.uk/bms</v>
      </c>
      <c r="O139" s="11" t="str">
        <f>IF('[1]#export'!A147="","",IF('[1]#export'!G147="","",IF(LEFT('[1]#export'!G147,13)="Discretionary","Multiple Boroughs",SUBSTITUTE('[1]#export'!G147,CHAR(10),", "))))</f>
        <v>Brent</v>
      </c>
      <c r="P139" s="11" t="str">
        <f>IF('[1]#export'!A147="","",'[1]#fixed_data'!$B$5)</f>
        <v>GB-CHC-237725</v>
      </c>
      <c r="Q139" s="11" t="str">
        <f>IF('[1]#export'!A147="","",'[1]#fixed_data'!$B$6)</f>
        <v>John Lyon's Charity</v>
      </c>
      <c r="R139" s="11" t="str">
        <f>IF('[1]#export'!A147="","",IF('[1]#export'!N147="","",'[1]#export'!N147))</f>
        <v>Main</v>
      </c>
      <c r="S139" s="15" t="str">
        <f>IF('[1]#export'!A147="","",IF('[1]#export'!M147="","",'[1]#export'!M147))</f>
        <v>Main Grant</v>
      </c>
      <c r="T139" s="15" t="str">
        <f>IF('[1]#export'!A147="","",IF(AND(VALUE('[1]#export'!K147)&gt;12,OR('[1]#export'!M147="Bursary",'[1]#export'!M147="Main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9" s="15" t="str">
        <f>IF('[1]#export'!A147="","",IF('[1]#export'!Q147="","",'[1]#export'!Q147))</f>
        <v>Bursaries</v>
      </c>
      <c r="V139" s="15" t="str">
        <f>IF('[1]#export'!A147="","",IF('[1]#export'!O147="","",'[1]#export'!O147))</f>
        <v>Arts &amp; Science</v>
      </c>
      <c r="W139" s="15" t="str">
        <f>IF('[1]#export'!O147="","",'[1]#export'!$O$1)</f>
        <v>Programme Area</v>
      </c>
      <c r="X139" s="15" t="str">
        <f>IF('[1]#export'!A147="","",IF('[1]#export'!P147="","",'[1]#export'!P147))</f>
        <v>5-11 (Primary Children)</v>
      </c>
      <c r="Y139" s="15" t="str">
        <f>IF('[1]#export'!P147="","",'[1]#export'!$P$1)</f>
        <v>Age Group</v>
      </c>
      <c r="Z139" s="16">
        <f>IF('[1]#export'!A147="","",'[1]#export'!I147)</f>
        <v>44510</v>
      </c>
      <c r="AA139" s="11" t="str">
        <f>IF('[1]#export'!A147="","",'[1]#fixed_data'!$B$8)</f>
        <v>http://jlc.london/</v>
      </c>
    </row>
    <row r="140" spans="1:27" x14ac:dyDescent="0.25">
      <c r="A140" s="11" t="str">
        <f>IF('[1]#export'!A148="","",CONCATENATE('[1]#fixed_data'!$B$2&amp;'[1]#export'!A148))</f>
        <v>360G-JLC-108570</v>
      </c>
      <c r="B140" s="11" t="str">
        <f>IF('[1]#export'!A148="","",CONCATENATE('[1]#export'!N148&amp;" grant to "&amp;'[1]#export'!B148))</f>
        <v>Recovery grant to Brent Play Association</v>
      </c>
      <c r="C140" s="11" t="str">
        <f>IF('[1]#export'!A148="","",'[1]#export'!D148)</f>
        <v>Core Costs</v>
      </c>
      <c r="D140" s="11" t="str">
        <f>IF('[1]#export'!A148="","",'[1]#fixed_data'!$B$3)</f>
        <v>GBP</v>
      </c>
      <c r="E140" s="12">
        <f>IF('[1]#export'!A148="","",'[1]#export'!E148)</f>
        <v>150000</v>
      </c>
      <c r="F140" s="13" t="str">
        <f>IF('[1]#export'!A148="","",TEXT('[1]#export'!F148,"yyyy-mm-dd"))</f>
        <v>2021-06-16</v>
      </c>
      <c r="G140" s="13" t="str">
        <f>IF('[1]#export'!A148="","",IF('[1]#export'!J148="","",TEXT('[1]#export'!J148,"yyyy-mm-dd")))</f>
        <v>2021-08-01</v>
      </c>
      <c r="H140" s="11" t="str">
        <f>IF('[1]#export'!A148="","",'[1]#export'!K148)</f>
        <v>36</v>
      </c>
      <c r="I140" s="11" t="str">
        <f>IF('[1]#export'!A148="","",IF(LEFT('[1]#export'!C148,3)="GB-",'[1]#export'!C148,IF(AND(K140="",L140=""),'[1]#fixed_data'!$B$4&amp;SUBSTITUTE(J140," ","-"),IF(K140="","GB-COH-"&amp;L140,IF(LEFT(K140,2)="SC","GB-SC-"&amp;K140,IF(AND(LEFT(K140,1)="1",LEN(K140)=6),"GB-NIC-"&amp;K140,"GB-CHC-"&amp;K140))))))</f>
        <v>GB-CHC-1085110</v>
      </c>
      <c r="J140" s="11" t="str">
        <f>IF('[1]#export'!A148="","",'[1]#export'!B148)</f>
        <v>Brent Play Association</v>
      </c>
      <c r="K140" s="14" t="str">
        <f>IF('[1]#export'!A148="","",IF(ISBLANK('[1]#export'!C148),"",IF(LEFT('[1]#export'!C148,3)="GB-","",'[1]#export'!C148)))</f>
        <v>1085110</v>
      </c>
      <c r="L140" s="14"/>
      <c r="M140" s="11" t="str">
        <f>IF('[1]#export'!A148="","",IF('[1]#export'!H148="","",'[1]#export'!H148))</f>
        <v>HA0 1LG</v>
      </c>
      <c r="N140" s="11" t="str">
        <f>IF('[1]#export'!A148="","",IF('[1]#export'!L148="","",IF(LEFT('[1]#export'!L148,4)="http",'[1]#export'!L148,"http://"&amp;TRIM('[1]#export'!L148))))</f>
        <v>http://www.brentplay.org</v>
      </c>
      <c r="O140" s="11" t="str">
        <f>IF('[1]#export'!A148="","",IF('[1]#export'!G148="","",IF(LEFT('[1]#export'!G148,13)="Discretionary","Multiple Boroughs",SUBSTITUTE('[1]#export'!G148,CHAR(10),", "))))</f>
        <v>Brent</v>
      </c>
      <c r="P140" s="11" t="str">
        <f>IF('[1]#export'!A148="","",'[1]#fixed_data'!$B$5)</f>
        <v>GB-CHC-237725</v>
      </c>
      <c r="Q140" s="11" t="str">
        <f>IF('[1]#export'!A148="","",'[1]#fixed_data'!$B$6)</f>
        <v>John Lyon's Charity</v>
      </c>
      <c r="R140" s="11" t="str">
        <f>IF('[1]#export'!A148="","",IF('[1]#export'!N148="","",'[1]#export'!N148))</f>
        <v>Recovery</v>
      </c>
      <c r="S140" s="15" t="str">
        <f>IF('[1]#export'!A148="","",IF('[1]#export'!M148="","",'[1]#export'!M148))</f>
        <v>Main Grant</v>
      </c>
      <c r="T140" s="15" t="str">
        <f>IF('[1]#export'!A148="","",IF(AND(VALUE('[1]#export'!K148)&gt;12,OR('[1]#export'!M148="Bursary",'[1]#export'!M148="Main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0" s="15" t="str">
        <f>IF('[1]#export'!A148="","",IF('[1]#export'!Q148="","",'[1]#export'!Q148))</f>
        <v>Core Costs</v>
      </c>
      <c r="V140" s="15" t="str">
        <f>IF('[1]#export'!A148="","",IF('[1]#export'!O148="","",'[1]#export'!O148))</f>
        <v>Special Needs &amp; Disabilities</v>
      </c>
      <c r="W140" s="15" t="str">
        <f>IF('[1]#export'!O148="","",'[1]#export'!$O$1)</f>
        <v>Programme Area</v>
      </c>
      <c r="X140" s="15" t="str">
        <f>IF('[1]#export'!A148="","",IF('[1]#export'!P148="","",'[1]#export'!P148))</f>
        <v>0-25 Years Old</v>
      </c>
      <c r="Y140" s="15" t="str">
        <f>IF('[1]#export'!P148="","",'[1]#export'!$P$1)</f>
        <v>Age Group</v>
      </c>
      <c r="Z140" s="16">
        <f>IF('[1]#export'!A148="","",'[1]#export'!I148)</f>
        <v>44697</v>
      </c>
      <c r="AA140" s="11" t="str">
        <f>IF('[1]#export'!A148="","",'[1]#fixed_data'!$B$8)</f>
        <v>http://jlc.london/</v>
      </c>
    </row>
    <row r="141" spans="1:27" x14ac:dyDescent="0.25">
      <c r="A141" s="11" t="str">
        <f>IF('[1]#export'!A149="","",CONCATENATE('[1]#fixed_data'!$B$2&amp;'[1]#export'!A149))</f>
        <v>360G-JLC-108295</v>
      </c>
      <c r="B141" s="11" t="str">
        <f>IF('[1]#export'!A149="","",CONCATENATE('[1]#export'!N149&amp;" grant to "&amp;'[1]#export'!B149))</f>
        <v>Main grant to Connected Lives</v>
      </c>
      <c r="C141" s="11" t="str">
        <f>IF('[1]#export'!A149="","",'[1]#export'!D149)</f>
        <v>NW London Hub</v>
      </c>
      <c r="D141" s="11" t="str">
        <f>IF('[1]#export'!A149="","",'[1]#fixed_data'!$B$3)</f>
        <v>GBP</v>
      </c>
      <c r="E141" s="12">
        <f>IF('[1]#export'!A149="","",'[1]#export'!E149)</f>
        <v>90000</v>
      </c>
      <c r="F141" s="13" t="str">
        <f>IF('[1]#export'!A149="","",TEXT('[1]#export'!F149,"yyyy-mm-dd"))</f>
        <v>2021-06-16</v>
      </c>
      <c r="G141" s="13" t="str">
        <f>IF('[1]#export'!A149="","",IF('[1]#export'!J149="","",TEXT('[1]#export'!J149,"yyyy-mm-dd")))</f>
        <v>2021-07-01</v>
      </c>
      <c r="H141" s="11" t="str">
        <f>IF('[1]#export'!A149="","",'[1]#export'!K149)</f>
        <v>36</v>
      </c>
      <c r="I141" s="11" t="str">
        <f>IF('[1]#export'!A149="","",IF(LEFT('[1]#export'!C149,3)="GB-",'[1]#export'!C149,IF(AND(K141="",L141=""),'[1]#fixed_data'!$B$4&amp;SUBSTITUTE(J141," ","-"),IF(K141="","GB-COH-"&amp;L141,IF(LEFT(K141,2)="SC","GB-SC-"&amp;K141,IF(AND(LEFT(K141,1)="1",LEN(K141)=6),"GB-NIC-"&amp;K141,"GB-CHC-"&amp;K141))))))</f>
        <v>GB-CHC-1184376</v>
      </c>
      <c r="J141" s="11" t="str">
        <f>IF('[1]#export'!A149="","",'[1]#export'!B149)</f>
        <v>Connected Lives</v>
      </c>
      <c r="K141" s="14" t="str">
        <f>IF('[1]#export'!A149="","",IF(ISBLANK('[1]#export'!C149),"",IF(LEFT('[1]#export'!C149,3)="GB-","",'[1]#export'!C149)))</f>
        <v>1184376</v>
      </c>
      <c r="L141" s="14"/>
      <c r="M141" s="11" t="str">
        <f>IF('[1]#export'!A149="","",IF('[1]#export'!H149="","",'[1]#export'!H149))</f>
        <v>NW1 5QT</v>
      </c>
      <c r="N141" s="11" t="str">
        <f>IF('[1]#export'!A149="","",IF('[1]#export'!L149="","",IF(LEFT('[1]#export'!L149,4)="http",'[1]#export'!L149,"http://"&amp;TRIM('[1]#export'!L149))))</f>
        <v>http://www.connectedlives.org.uk</v>
      </c>
      <c r="O141" s="11" t="str">
        <f>IF('[1]#export'!A149="","",IF('[1]#export'!G149="","",IF(LEFT('[1]#export'!G149,13)="Discretionary","Multiple Boroughs",SUBSTITUTE('[1]#export'!G149,CHAR(10),", "))))</f>
        <v>Harrow, Westminster, Brent, RBKC</v>
      </c>
      <c r="P141" s="11" t="str">
        <f>IF('[1]#export'!A149="","",'[1]#fixed_data'!$B$5)</f>
        <v>GB-CHC-237725</v>
      </c>
      <c r="Q141" s="11" t="str">
        <f>IF('[1]#export'!A149="","",'[1]#fixed_data'!$B$6)</f>
        <v>John Lyon's Charity</v>
      </c>
      <c r="R141" s="11" t="str">
        <f>IF('[1]#export'!A149="","",IF('[1]#export'!N149="","",'[1]#export'!N149))</f>
        <v>Main</v>
      </c>
      <c r="S141" s="15" t="str">
        <f>IF('[1]#export'!A149="","",IF('[1]#export'!M149="","",'[1]#export'!M149))</f>
        <v>Main Grant</v>
      </c>
      <c r="T141" s="15" t="str">
        <f>IF('[1]#export'!A149="","",IF(AND(VALUE('[1]#export'!K149)&gt;12,OR('[1]#export'!M149="Bursary",'[1]#export'!M149="Main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1" s="15" t="str">
        <f>IF('[1]#export'!A149="","",IF('[1]#export'!Q149="","",'[1]#export'!Q149))</f>
        <v>Direct Project Costs</v>
      </c>
      <c r="V141" s="15" t="str">
        <f>IF('[1]#export'!A149="","",IF('[1]#export'!O149="","",'[1]#export'!O149))</f>
        <v>Children &amp; Families</v>
      </c>
      <c r="W141" s="15" t="str">
        <f>IF('[1]#export'!O149="","",'[1]#export'!$O$1)</f>
        <v>Programme Area</v>
      </c>
      <c r="X141" s="15" t="str">
        <f>IF('[1]#export'!A149="","",IF('[1]#export'!P149="","",'[1]#export'!P149))</f>
        <v>Families</v>
      </c>
      <c r="Y141" s="15" t="str">
        <f>IF('[1]#export'!P149="","",'[1]#export'!$P$1)</f>
        <v>Age Group</v>
      </c>
      <c r="Z141" s="16">
        <f>IF('[1]#export'!A149="","",'[1]#export'!I149)</f>
        <v>44718</v>
      </c>
      <c r="AA141" s="11" t="str">
        <f>IF('[1]#export'!A149="","",'[1]#fixed_data'!$B$8)</f>
        <v>http://jlc.london/</v>
      </c>
    </row>
    <row r="142" spans="1:27" x14ac:dyDescent="0.25">
      <c r="A142" s="11" t="str">
        <f>IF('[1]#export'!A150="","",CONCATENATE('[1]#fixed_data'!$B$2&amp;'[1]#export'!A150))</f>
        <v>360G-JLC-108513</v>
      </c>
      <c r="B142" s="11" t="str">
        <f>IF('[1]#export'!A150="","",CONCATENATE('[1]#export'!N150&amp;" grant to "&amp;'[1]#export'!B150))</f>
        <v>Main grant to Coram's Fields</v>
      </c>
      <c r="C142" s="11" t="str">
        <f>IF('[1]#export'!A150="","",'[1]#export'!D150)</f>
        <v>Coram's Fields core costs</v>
      </c>
      <c r="D142" s="11" t="str">
        <f>IF('[1]#export'!A150="","",'[1]#fixed_data'!$B$3)</f>
        <v>GBP</v>
      </c>
      <c r="E142" s="12">
        <f>IF('[1]#export'!A150="","",'[1]#export'!E150)</f>
        <v>90000</v>
      </c>
      <c r="F142" s="13" t="str">
        <f>IF('[1]#export'!A150="","",TEXT('[1]#export'!F150,"yyyy-mm-dd"))</f>
        <v>2021-06-16</v>
      </c>
      <c r="G142" s="13" t="str">
        <f>IF('[1]#export'!A150="","",IF('[1]#export'!J150="","",TEXT('[1]#export'!J150,"yyyy-mm-dd")))</f>
        <v>2021-07-01</v>
      </c>
      <c r="H142" s="11" t="str">
        <f>IF('[1]#export'!A150="","",'[1]#export'!K150)</f>
        <v>36</v>
      </c>
      <c r="I142" s="11" t="str">
        <f>IF('[1]#export'!A150="","",IF(LEFT('[1]#export'!C150,3)="GB-",'[1]#export'!C150,IF(AND(K142="",L142=""),'[1]#fixed_data'!$B$4&amp;SUBSTITUTE(J142," ","-"),IF(K142="","GB-COH-"&amp;L142,IF(LEFT(K142,2)="SC","GB-SC-"&amp;K142,IF(AND(LEFT(K142,1)="1",LEN(K142)=6),"GB-NIC-"&amp;K142,"GB-CHC-"&amp;K142))))))</f>
        <v>GB-CHC-302963</v>
      </c>
      <c r="J142" s="11" t="str">
        <f>IF('[1]#export'!A150="","",'[1]#export'!B150)</f>
        <v>Coram's Fields</v>
      </c>
      <c r="K142" s="14" t="str">
        <f>IF('[1]#export'!A150="","",IF(ISBLANK('[1]#export'!C150),"",IF(LEFT('[1]#export'!C150,3)="GB-","",'[1]#export'!C150)))</f>
        <v>302963</v>
      </c>
      <c r="L142" s="14"/>
      <c r="M142" s="11" t="str">
        <f>IF('[1]#export'!A150="","",IF('[1]#export'!H150="","",'[1]#export'!H150))</f>
        <v>WC1N 1DN</v>
      </c>
      <c r="N142" s="11" t="str">
        <f>IF('[1]#export'!A150="","",IF('[1]#export'!L150="","",IF(LEFT('[1]#export'!L150,4)="http",'[1]#export'!L150,"http://"&amp;TRIM('[1]#export'!L150))))</f>
        <v>http://www.coramsfields.org</v>
      </c>
      <c r="O142" s="11" t="str">
        <f>IF('[1]#export'!A150="","",IF('[1]#export'!G150="","",IF(LEFT('[1]#export'!G150,13)="Discretionary","Multiple Boroughs",SUBSTITUTE('[1]#export'!G150,CHAR(10),", "))))</f>
        <v>Westminster, Camden</v>
      </c>
      <c r="P142" s="11" t="str">
        <f>IF('[1]#export'!A150="","",'[1]#fixed_data'!$B$5)</f>
        <v>GB-CHC-237725</v>
      </c>
      <c r="Q142" s="11" t="str">
        <f>IF('[1]#export'!A150="","",'[1]#fixed_data'!$B$6)</f>
        <v>John Lyon's Charity</v>
      </c>
      <c r="R142" s="11" t="str">
        <f>IF('[1]#export'!A150="","",IF('[1]#export'!N150="","",'[1]#export'!N150))</f>
        <v>Main</v>
      </c>
      <c r="S142" s="15" t="str">
        <f>IF('[1]#export'!A150="","",IF('[1]#export'!M150="","",'[1]#export'!M150))</f>
        <v>Main Grant</v>
      </c>
      <c r="T142" s="15" t="str">
        <f>IF('[1]#export'!A150="","",IF(AND(VALUE('[1]#export'!K150)&gt;12,OR('[1]#export'!M150="Bursary",'[1]#export'!M150="Main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2" s="15" t="str">
        <f>IF('[1]#export'!A150="","",IF('[1]#export'!Q150="","",'[1]#export'!Q150))</f>
        <v>Core Costs</v>
      </c>
      <c r="V142" s="15" t="str">
        <f>IF('[1]#export'!A150="","",IF('[1]#export'!O150="","",'[1]#export'!O150))</f>
        <v>Children &amp; Families</v>
      </c>
      <c r="W142" s="15" t="str">
        <f>IF('[1]#export'!O150="","",'[1]#export'!$O$1)</f>
        <v>Programme Area</v>
      </c>
      <c r="X142" s="15" t="str">
        <f>IF('[1]#export'!A150="","",IF('[1]#export'!P150="","",'[1]#export'!P150))</f>
        <v>0-25 Years Old</v>
      </c>
      <c r="Y142" s="15" t="str">
        <f>IF('[1]#export'!P150="","",'[1]#export'!$P$1)</f>
        <v>Age Group</v>
      </c>
      <c r="Z142" s="16">
        <f>IF('[1]#export'!A150="","",'[1]#export'!I150)</f>
        <v>44727</v>
      </c>
      <c r="AA142" s="11" t="str">
        <f>IF('[1]#export'!A150="","",'[1]#fixed_data'!$B$8)</f>
        <v>http://jlc.london/</v>
      </c>
    </row>
    <row r="143" spans="1:27" x14ac:dyDescent="0.25">
      <c r="A143" s="11" t="str">
        <f>IF('[1]#export'!A151="","",CONCATENATE('[1]#fixed_data'!$B$2&amp;'[1]#export'!A151))</f>
        <v>360G-JLC-108426</v>
      </c>
      <c r="B143" s="11" t="str">
        <f>IF('[1]#export'!A151="","",CONCATENATE('[1]#export'!N151&amp;" grant to "&amp;'[1]#export'!B151))</f>
        <v>Main grant to Elfrida Rathbone Camden</v>
      </c>
      <c r="C143" s="11" t="str">
        <f>IF('[1]#export'!A151="","",'[1]#export'!D151)</f>
        <v>Family and Communities Services Manager and Family Development Worker Salaries</v>
      </c>
      <c r="D143" s="11" t="str">
        <f>IF('[1]#export'!A151="","",'[1]#fixed_data'!$B$3)</f>
        <v>GBP</v>
      </c>
      <c r="E143" s="12">
        <f>IF('[1]#export'!A151="","",'[1]#export'!E151)</f>
        <v>105000</v>
      </c>
      <c r="F143" s="13" t="str">
        <f>IF('[1]#export'!A151="","",TEXT('[1]#export'!F151,"yyyy-mm-dd"))</f>
        <v>2021-06-16</v>
      </c>
      <c r="G143" s="13" t="str">
        <f>IF('[1]#export'!A151="","",IF('[1]#export'!J151="","",TEXT('[1]#export'!J151,"yyyy-mm-dd")))</f>
        <v>2021-07-01</v>
      </c>
      <c r="H143" s="11" t="str">
        <f>IF('[1]#export'!A151="","",'[1]#export'!K151)</f>
        <v>36</v>
      </c>
      <c r="I143" s="11" t="str">
        <f>IF('[1]#export'!A151="","",IF(LEFT('[1]#export'!C151,3)="GB-",'[1]#export'!C151,IF(AND(K143="",L143=""),'[1]#fixed_data'!$B$4&amp;SUBSTITUTE(J143," ","-"),IF(K143="","GB-COH-"&amp;L143,IF(LEFT(K143,2)="SC","GB-SC-"&amp;K143,IF(AND(LEFT(K143,1)="1",LEN(K143)=6),"GB-NIC-"&amp;K143,"GB-CHC-"&amp;K143))))))</f>
        <v>GB-CHC-291214</v>
      </c>
      <c r="J143" s="11" t="str">
        <f>IF('[1]#export'!A151="","",'[1]#export'!B151)</f>
        <v>Elfrida Rathbone Camden</v>
      </c>
      <c r="K143" s="14" t="str">
        <f>IF('[1]#export'!A151="","",IF(ISBLANK('[1]#export'!C151),"",IF(LEFT('[1]#export'!C151,3)="GB-","",'[1]#export'!C151)))</f>
        <v>291214</v>
      </c>
      <c r="L143" s="14"/>
      <c r="M143" s="11" t="str">
        <f>IF('[1]#export'!A151="","",IF('[1]#export'!H151="","",'[1]#export'!H151))</f>
        <v>NW5 2BP</v>
      </c>
      <c r="N143" s="11" t="str">
        <f>IF('[1]#export'!A151="","",IF('[1]#export'!L151="","",IF(LEFT('[1]#export'!L151,4)="http",'[1]#export'!L151,"http://"&amp;TRIM('[1]#export'!L151))))</f>
        <v>http://www.elfridacamden.org.uk/</v>
      </c>
      <c r="O143" s="11" t="str">
        <f>IF('[1]#export'!A151="","",IF('[1]#export'!G151="","",IF(LEFT('[1]#export'!G151,13)="Discretionary","Multiple Boroughs",SUBSTITUTE('[1]#export'!G151,CHAR(10),", "))))</f>
        <v>Camden</v>
      </c>
      <c r="P143" s="11" t="str">
        <f>IF('[1]#export'!A151="","",'[1]#fixed_data'!$B$5)</f>
        <v>GB-CHC-237725</v>
      </c>
      <c r="Q143" s="11" t="str">
        <f>IF('[1]#export'!A151="","",'[1]#fixed_data'!$B$6)</f>
        <v>John Lyon's Charity</v>
      </c>
      <c r="R143" s="11" t="str">
        <f>IF('[1]#export'!A151="","",IF('[1]#export'!N151="","",'[1]#export'!N151))</f>
        <v>Main</v>
      </c>
      <c r="S143" s="15" t="str">
        <f>IF('[1]#export'!A151="","",IF('[1]#export'!M151="","",'[1]#export'!M151))</f>
        <v>Main Grant</v>
      </c>
      <c r="T143" s="15" t="str">
        <f>IF('[1]#export'!A151="","",IF(AND(VALUE('[1]#export'!K151)&gt;12,OR('[1]#export'!M151="Bursary",'[1]#export'!M151="Main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3" s="15" t="str">
        <f>IF('[1]#export'!A151="","",IF('[1]#export'!Q151="","",'[1]#export'!Q151))</f>
        <v>Salary Costs</v>
      </c>
      <c r="V143" s="15" t="str">
        <f>IF('[1]#export'!A151="","",IF('[1]#export'!O151="","",'[1]#export'!O151))</f>
        <v>Special Needs &amp; Disabilities</v>
      </c>
      <c r="W143" s="15" t="str">
        <f>IF('[1]#export'!O151="","",'[1]#export'!$O$1)</f>
        <v>Programme Area</v>
      </c>
      <c r="X143" s="15" t="str">
        <f>IF('[1]#export'!A151="","",IF('[1]#export'!P151="","",'[1]#export'!P151))</f>
        <v>Families</v>
      </c>
      <c r="Y143" s="15" t="str">
        <f>IF('[1]#export'!P151="","",'[1]#export'!$P$1)</f>
        <v>Age Group</v>
      </c>
      <c r="Z143" s="16">
        <f>IF('[1]#export'!A151="","",'[1]#export'!I151)</f>
        <v>44720</v>
      </c>
      <c r="AA143" s="11" t="str">
        <f>IF('[1]#export'!A151="","",'[1]#fixed_data'!$B$8)</f>
        <v>http://jlc.london/</v>
      </c>
    </row>
    <row r="144" spans="1:27" x14ac:dyDescent="0.25">
      <c r="A144" s="11" t="str">
        <f>IF('[1]#export'!A152="","",CONCATENATE('[1]#fixed_data'!$B$2&amp;'[1]#export'!A152))</f>
        <v>360G-JLC-108422</v>
      </c>
      <c r="B144" s="11" t="str">
        <f>IF('[1]#export'!A152="","",CONCATENATE('[1]#export'!N152&amp;" grant to "&amp;'[1]#export'!B152))</f>
        <v>Main grant to The Faith &amp; Belief Forum</v>
      </c>
      <c r="C144" s="11" t="str">
        <f>IF('[1]#export'!A152="","",'[1]#export'!D152)</f>
        <v>Dialogue and Identity Workshops for Students</v>
      </c>
      <c r="D144" s="11" t="str">
        <f>IF('[1]#export'!A152="","",'[1]#fixed_data'!$B$3)</f>
        <v>GBP</v>
      </c>
      <c r="E144" s="12">
        <f>IF('[1]#export'!A152="","",'[1]#export'!E152)</f>
        <v>72000</v>
      </c>
      <c r="F144" s="13" t="str">
        <f>IF('[1]#export'!A152="","",TEXT('[1]#export'!F152,"yyyy-mm-dd"))</f>
        <v>2021-06-16</v>
      </c>
      <c r="G144" s="13" t="str">
        <f>IF('[1]#export'!A152="","",IF('[1]#export'!J152="","",TEXT('[1]#export'!J152,"yyyy-mm-dd")))</f>
        <v>2021-09-01</v>
      </c>
      <c r="H144" s="11" t="str">
        <f>IF('[1]#export'!A152="","",'[1]#export'!K152)</f>
        <v>36</v>
      </c>
      <c r="I144" s="11" t="str">
        <f>IF('[1]#export'!A152="","",IF(LEFT('[1]#export'!C152,3)="GB-",'[1]#export'!C152,IF(AND(K144="",L144=""),'[1]#fixed_data'!$B$4&amp;SUBSTITUTE(J144," ","-"),IF(K144="","GB-COH-"&amp;L144,IF(LEFT(K144,2)="SC","GB-SC-"&amp;K144,IF(AND(LEFT(K144,1)="1",LEN(K144)=6),"GB-NIC-"&amp;K144,"GB-CHC-"&amp;K144))))))</f>
        <v>GB-CHC-1173369</v>
      </c>
      <c r="J144" s="11" t="str">
        <f>IF('[1]#export'!A152="","",'[1]#export'!B152)</f>
        <v>The Faith &amp; Belief Forum</v>
      </c>
      <c r="K144" s="14" t="str">
        <f>IF('[1]#export'!A152="","",IF(ISBLANK('[1]#export'!C152),"",IF(LEFT('[1]#export'!C152,3)="GB-","",'[1]#export'!C152)))</f>
        <v>1173369</v>
      </c>
      <c r="L144" s="14"/>
      <c r="M144" s="11" t="str">
        <f>IF('[1]#export'!A152="","",IF('[1]#export'!H152="","",'[1]#export'!H152))</f>
        <v>NW5 4BA</v>
      </c>
      <c r="N144" s="11" t="str">
        <f>IF('[1]#export'!A152="","",IF('[1]#export'!L152="","",IF(LEFT('[1]#export'!L152,4)="http",'[1]#export'!L152,"http://"&amp;TRIM('[1]#export'!L152))))</f>
        <v>http://www.faithbeliefforum.org</v>
      </c>
      <c r="O144" s="11" t="str">
        <f>IF('[1]#export'!A152="","",IF('[1]#export'!G152="","",IF(LEFT('[1]#export'!G152,13)="Discretionary","Multiple Boroughs",SUBSTITUTE('[1]#export'!G152,CHAR(10),", "))))</f>
        <v>Barnet, Ealing, Camden</v>
      </c>
      <c r="P144" s="11" t="str">
        <f>IF('[1]#export'!A152="","",'[1]#fixed_data'!$B$5)</f>
        <v>GB-CHC-237725</v>
      </c>
      <c r="Q144" s="11" t="str">
        <f>IF('[1]#export'!A152="","",'[1]#fixed_data'!$B$6)</f>
        <v>John Lyon's Charity</v>
      </c>
      <c r="R144" s="11" t="str">
        <f>IF('[1]#export'!A152="","",IF('[1]#export'!N152="","",'[1]#export'!N152))</f>
        <v>Main</v>
      </c>
      <c r="S144" s="15" t="str">
        <f>IF('[1]#export'!A152="","",IF('[1]#export'!M152="","",'[1]#export'!M152))</f>
        <v>Main Grant</v>
      </c>
      <c r="T144" s="15" t="str">
        <f>IF('[1]#export'!A152="","",IF(AND(VALUE('[1]#export'!K152)&gt;12,OR('[1]#export'!M152="Bursary",'[1]#export'!M152="Main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4" s="15" t="str">
        <f>IF('[1]#export'!A152="","",IF('[1]#export'!Q152="","",'[1]#export'!Q152))</f>
        <v>Direct Project Costs</v>
      </c>
      <c r="V144" s="15" t="str">
        <f>IF('[1]#export'!A152="","",IF('[1]#export'!O152="","",'[1]#export'!O152))</f>
        <v>Youth Issues</v>
      </c>
      <c r="W144" s="15" t="str">
        <f>IF('[1]#export'!O152="","",'[1]#export'!$O$1)</f>
        <v>Programme Area</v>
      </c>
      <c r="X144" s="15" t="str">
        <f>IF('[1]#export'!A152="","",IF('[1]#export'!P152="","",'[1]#export'!P152))</f>
        <v>0-25 Years Old</v>
      </c>
      <c r="Y144" s="15" t="str">
        <f>IF('[1]#export'!P152="","",'[1]#export'!$P$1)</f>
        <v>Age Group</v>
      </c>
      <c r="Z144" s="16">
        <f>IF('[1]#export'!A152="","",'[1]#export'!I152)</f>
        <v>44449</v>
      </c>
      <c r="AA144" s="11" t="str">
        <f>IF('[1]#export'!A152="","",'[1]#fixed_data'!$B$8)</f>
        <v>http://jlc.london/</v>
      </c>
    </row>
    <row r="145" spans="1:27" x14ac:dyDescent="0.25">
      <c r="A145" s="11" t="str">
        <f>IF('[1]#export'!A153="","",CONCATENATE('[1]#fixed_data'!$B$2&amp;'[1]#export'!A153))</f>
        <v>360G-JLC-108531</v>
      </c>
      <c r="B145" s="11" t="str">
        <f>IF('[1]#export'!A153="","",CONCATENATE('[1]#export'!N153&amp;" grant to "&amp;'[1]#export'!B153))</f>
        <v>Internship grant to Foundling Museum</v>
      </c>
      <c r="C145" s="11" t="str">
        <f>IF('[1]#export'!A153="","",'[1]#export'!D153)</f>
        <v>Care Leaver Traineeship</v>
      </c>
      <c r="D145" s="11" t="str">
        <f>IF('[1]#export'!A153="","",'[1]#fixed_data'!$B$3)</f>
        <v>GBP</v>
      </c>
      <c r="E145" s="12">
        <f>IF('[1]#export'!A153="","",'[1]#export'!E153)</f>
        <v>105000</v>
      </c>
      <c r="F145" s="13" t="str">
        <f>IF('[1]#export'!A153="","",TEXT('[1]#export'!F153,"yyyy-mm-dd"))</f>
        <v>2021-06-16</v>
      </c>
      <c r="G145" s="13" t="str">
        <f>IF('[1]#export'!A153="","",IF('[1]#export'!J153="","",TEXT('[1]#export'!J153,"yyyy-mm-dd")))</f>
        <v>2021-10-01</v>
      </c>
      <c r="H145" s="11" t="str">
        <f>IF('[1]#export'!A153="","",'[1]#export'!K153)</f>
        <v>36</v>
      </c>
      <c r="I145" s="11" t="str">
        <f>IF('[1]#export'!A153="","",IF(LEFT('[1]#export'!C153,3)="GB-",'[1]#export'!C153,IF(AND(K145="",L145=""),'[1]#fixed_data'!$B$4&amp;SUBSTITUTE(J145," ","-"),IF(K145="","GB-COH-"&amp;L145,IF(LEFT(K145,2)="SC","GB-SC-"&amp;K145,IF(AND(LEFT(K145,1)="1",LEN(K145)=6),"GB-NIC-"&amp;K145,"GB-CHC-"&amp;K145))))))</f>
        <v>GB-CHC-1071167</v>
      </c>
      <c r="J145" s="11" t="str">
        <f>IF('[1]#export'!A153="","",'[1]#export'!B153)</f>
        <v>Foundling Museum</v>
      </c>
      <c r="K145" s="14" t="str">
        <f>IF('[1]#export'!A153="","",IF(ISBLANK('[1]#export'!C153),"",IF(LEFT('[1]#export'!C153,3)="GB-","",'[1]#export'!C153)))</f>
        <v>1071167</v>
      </c>
      <c r="L145" s="14"/>
      <c r="M145" s="11" t="str">
        <f>IF('[1]#export'!A153="","",IF('[1]#export'!H153="","",'[1]#export'!H153))</f>
        <v>WC1N 1AZ</v>
      </c>
      <c r="N145" s="11" t="str">
        <f>IF('[1]#export'!A153="","",IF('[1]#export'!L153="","",IF(LEFT('[1]#export'!L153,4)="http",'[1]#export'!L153,"http://"&amp;TRIM('[1]#export'!L153))))</f>
        <v>http://www.foundlingmuseum.org.uk</v>
      </c>
      <c r="O145" s="11" t="str">
        <f>IF('[1]#export'!A153="","",IF('[1]#export'!G153="","",IF(LEFT('[1]#export'!G153,13)="Discretionary","Multiple Boroughs",SUBSTITUTE('[1]#export'!G153,CHAR(10),", "))))</f>
        <v>Multiple Boroughs</v>
      </c>
      <c r="P145" s="11" t="str">
        <f>IF('[1]#export'!A153="","",'[1]#fixed_data'!$B$5)</f>
        <v>GB-CHC-237725</v>
      </c>
      <c r="Q145" s="11" t="str">
        <f>IF('[1]#export'!A153="","",'[1]#fixed_data'!$B$6)</f>
        <v>John Lyon's Charity</v>
      </c>
      <c r="R145" s="11" t="str">
        <f>IF('[1]#export'!A153="","",IF('[1]#export'!N153="","",'[1]#export'!N153))</f>
        <v>Internship</v>
      </c>
      <c r="S145" s="15" t="str">
        <f>IF('[1]#export'!A153="","",IF('[1]#export'!M153="","",'[1]#export'!M153))</f>
        <v>Main Grant</v>
      </c>
      <c r="T145" s="15" t="str">
        <f>IF('[1]#export'!A153="","",IF(AND(VALUE('[1]#export'!K153)&gt;12,OR('[1]#export'!M153="Bursary",'[1]#export'!M153="Main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5" s="15" t="str">
        <f>IF('[1]#export'!A153="","",IF('[1]#export'!Q153="","",'[1]#export'!Q153))</f>
        <v>Work Experience</v>
      </c>
      <c r="V145" s="15" t="str">
        <f>IF('[1]#export'!A153="","",IF('[1]#export'!O153="","",'[1]#export'!O153))</f>
        <v>Training</v>
      </c>
      <c r="W145" s="15" t="str">
        <f>IF('[1]#export'!O153="","",'[1]#export'!$O$1)</f>
        <v>Programme Area</v>
      </c>
      <c r="X145" s="15" t="str">
        <f>IF('[1]#export'!A153="","",IF('[1]#export'!P153="","",'[1]#export'!P153))</f>
        <v>19-25 (Young Adults Post School)</v>
      </c>
      <c r="Y145" s="15" t="str">
        <f>IF('[1]#export'!P153="","",'[1]#export'!$P$1)</f>
        <v>Age Group</v>
      </c>
      <c r="Z145" s="16">
        <f>IF('[1]#export'!A153="","",'[1]#export'!I153)</f>
        <v>44469</v>
      </c>
      <c r="AA145" s="11" t="str">
        <f>IF('[1]#export'!A153="","",'[1]#fixed_data'!$B$8)</f>
        <v>http://jlc.london/</v>
      </c>
    </row>
    <row r="146" spans="1:27" x14ac:dyDescent="0.25">
      <c r="A146" s="11" t="str">
        <f>IF('[1]#export'!A154="","",CONCATENATE('[1]#fixed_data'!$B$2&amp;'[1]#export'!A154))</f>
        <v>360G-JLC-108505</v>
      </c>
      <c r="B146" s="11" t="str">
        <f>IF('[1]#export'!A154="","",CONCATENATE('[1]#export'!N154&amp;" grant to "&amp;'[1]#export'!B154))</f>
        <v>Main grant to Future Men</v>
      </c>
      <c r="C146" s="11" t="str">
        <f>IF('[1]#export'!A154="","",'[1]#export'!D154)</f>
        <v>Amberley Senior Youth Worker</v>
      </c>
      <c r="D146" s="11" t="str">
        <f>IF('[1]#export'!A154="","",'[1]#fixed_data'!$B$3)</f>
        <v>GBP</v>
      </c>
      <c r="E146" s="12">
        <f>IF('[1]#export'!A154="","",'[1]#export'!E154)</f>
        <v>120000</v>
      </c>
      <c r="F146" s="13" t="str">
        <f>IF('[1]#export'!A154="","",TEXT('[1]#export'!F154,"yyyy-mm-dd"))</f>
        <v>2021-06-16</v>
      </c>
      <c r="G146" s="13" t="str">
        <f>IF('[1]#export'!A154="","",IF('[1]#export'!J154="","",TEXT('[1]#export'!J154,"yyyy-mm-dd")))</f>
        <v>2021-07-01</v>
      </c>
      <c r="H146" s="11" t="str">
        <f>IF('[1]#export'!A154="","",'[1]#export'!K154)</f>
        <v>36</v>
      </c>
      <c r="I146" s="11" t="str">
        <f>IF('[1]#export'!A154="","",IF(LEFT('[1]#export'!C154,3)="GB-",'[1]#export'!C154,IF(AND(K146="",L146=""),'[1]#fixed_data'!$B$4&amp;SUBSTITUTE(J146," ","-"),IF(K146="","GB-COH-"&amp;L146,IF(LEFT(K146,2)="SC","GB-SC-"&amp;K146,IF(AND(LEFT(K146,1)="1",LEN(K146)=6),"GB-NIC-"&amp;K146,"GB-CHC-"&amp;K146))))))</f>
        <v>GB-CHC-1102451</v>
      </c>
      <c r="J146" s="11" t="str">
        <f>IF('[1]#export'!A154="","",'[1]#export'!B154)</f>
        <v>Future Men</v>
      </c>
      <c r="K146" s="14" t="str">
        <f>IF('[1]#export'!A154="","",IF(ISBLANK('[1]#export'!C154),"",IF(LEFT('[1]#export'!C154,3)="GB-","",'[1]#export'!C154)))</f>
        <v>1102451</v>
      </c>
      <c r="L146" s="14"/>
      <c r="M146" s="11" t="str">
        <f>IF('[1]#export'!A154="","",IF('[1]#export'!H154="","",'[1]#export'!H154))</f>
        <v>SW1W 0DH</v>
      </c>
      <c r="N146" s="11" t="str">
        <f>IF('[1]#export'!A154="","",IF('[1]#export'!L154="","",IF(LEFT('[1]#export'!L154,4)="http",'[1]#export'!L154,"http://"&amp;TRIM('[1]#export'!L154))))</f>
        <v>http://futuremen.org/</v>
      </c>
      <c r="O146" s="11" t="str">
        <f>IF('[1]#export'!A154="","",IF('[1]#export'!G154="","",IF(LEFT('[1]#export'!G154,13)="Discretionary","Multiple Boroughs",SUBSTITUTE('[1]#export'!G154,CHAR(10),", "))))</f>
        <v>Westminster, RBKC</v>
      </c>
      <c r="P146" s="11" t="str">
        <f>IF('[1]#export'!A154="","",'[1]#fixed_data'!$B$5)</f>
        <v>GB-CHC-237725</v>
      </c>
      <c r="Q146" s="11" t="str">
        <f>IF('[1]#export'!A154="","",'[1]#fixed_data'!$B$6)</f>
        <v>John Lyon's Charity</v>
      </c>
      <c r="R146" s="11" t="str">
        <f>IF('[1]#export'!A154="","",IF('[1]#export'!N154="","",'[1]#export'!N154))</f>
        <v>Main</v>
      </c>
      <c r="S146" s="15" t="str">
        <f>IF('[1]#export'!A154="","",IF('[1]#export'!M154="","",'[1]#export'!M154))</f>
        <v>Main Grant</v>
      </c>
      <c r="T146" s="15" t="str">
        <f>IF('[1]#export'!A154="","",IF(AND(VALUE('[1]#export'!K154)&gt;12,OR('[1]#export'!M154="Bursary",'[1]#export'!M154="Main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6" s="15" t="str">
        <f>IF('[1]#export'!A154="","",IF('[1]#export'!Q154="","",'[1]#export'!Q154))</f>
        <v>Salary Costs</v>
      </c>
      <c r="V146" s="15" t="str">
        <f>IF('[1]#export'!A154="","",IF('[1]#export'!O154="","",'[1]#export'!O154))</f>
        <v>Youth Clubs &amp; Youth Activities</v>
      </c>
      <c r="W146" s="15" t="str">
        <f>IF('[1]#export'!O154="","",'[1]#export'!$O$1)</f>
        <v>Programme Area</v>
      </c>
      <c r="X146" s="15" t="str">
        <f>IF('[1]#export'!A154="","",IF('[1]#export'!P154="","",'[1]#export'!P154))</f>
        <v>5-19 (School Age CYP)</v>
      </c>
      <c r="Y146" s="15" t="str">
        <f>IF('[1]#export'!P154="","",'[1]#export'!$P$1)</f>
        <v>Age Group</v>
      </c>
      <c r="Z146" s="16">
        <f>IF('[1]#export'!A154="","",'[1]#export'!I154)</f>
        <v>44721</v>
      </c>
      <c r="AA146" s="11" t="str">
        <f>IF('[1]#export'!A154="","",'[1]#fixed_data'!$B$8)</f>
        <v>http://jlc.london/</v>
      </c>
    </row>
    <row r="147" spans="1:27" x14ac:dyDescent="0.25">
      <c r="A147" s="11" t="str">
        <f>IF('[1]#export'!A155="","",CONCATENATE('[1]#fixed_data'!$B$2&amp;'[1]#export'!A155))</f>
        <v>360G-JLC-108578</v>
      </c>
      <c r="B147" s="11" t="str">
        <f>IF('[1]#export'!A155="","",CONCATENATE('[1]#export'!N155&amp;" grant to "&amp;'[1]#export'!B155))</f>
        <v>Capacity Building grant to Grove House Nursery School and Children’s Centre</v>
      </c>
      <c r="C147" s="11" t="str">
        <f>IF('[1]#export'!A155="","",'[1]#export'!D155)</f>
        <v>Family School Partnership Award</v>
      </c>
      <c r="D147" s="11" t="str">
        <f>IF('[1]#export'!A155="","",'[1]#fixed_data'!$B$3)</f>
        <v>GBP</v>
      </c>
      <c r="E147" s="12">
        <f>IF('[1]#export'!A155="","",'[1]#export'!E155)</f>
        <v>81000</v>
      </c>
      <c r="F147" s="13" t="str">
        <f>IF('[1]#export'!A155="","",TEXT('[1]#export'!F155,"yyyy-mm-dd"))</f>
        <v>2021-06-16</v>
      </c>
      <c r="G147" s="13" t="str">
        <f>IF('[1]#export'!A155="","",IF('[1]#export'!J155="","",TEXT('[1]#export'!J155,"yyyy-mm-dd")))</f>
        <v>2021-08-01</v>
      </c>
      <c r="H147" s="11" t="str">
        <f>IF('[1]#export'!A155="","",'[1]#export'!K155)</f>
        <v>36</v>
      </c>
      <c r="I147" s="19" t="s">
        <v>57</v>
      </c>
      <c r="J147" s="11" t="str">
        <f>IF('[1]#export'!A155="","",'[1]#export'!B155)</f>
        <v>Grove House Nursery School and Children’s Centre</v>
      </c>
      <c r="K147" s="14" t="str">
        <f>IF('[1]#export'!A155="","",IF(ISBLANK('[1]#export'!C155),"",IF(LEFT('[1]#export'!C155,3)="GB-","",'[1]#export'!C155)))</f>
        <v/>
      </c>
      <c r="L147" s="14"/>
      <c r="M147" s="11" t="str">
        <f>IF('[1]#export'!A155="","",IF('[1]#export'!H155="","",'[1]#export'!H155))</f>
        <v>UB1 2JL</v>
      </c>
      <c r="N147" s="11" t="str">
        <f>IF('[1]#export'!A155="","",IF('[1]#export'!L155="","",IF(LEFT('[1]#export'!L155,4)="http",'[1]#export'!L155,"http://"&amp;TRIM('[1]#export'!L155))))</f>
        <v>http://www.grovehousecc.com</v>
      </c>
      <c r="O147" s="11" t="str">
        <f>IF('[1]#export'!A155="","",IF('[1]#export'!G155="","",IF(LEFT('[1]#export'!G155,13)="Discretionary","Multiple Boroughs",SUBSTITUTE('[1]#export'!G155,CHAR(10),", "))))</f>
        <v>Harrow, Brent, Ealing</v>
      </c>
      <c r="P147" s="11" t="str">
        <f>IF('[1]#export'!A155="","",'[1]#fixed_data'!$B$5)</f>
        <v>GB-CHC-237725</v>
      </c>
      <c r="Q147" s="11" t="str">
        <f>IF('[1]#export'!A155="","",'[1]#fixed_data'!$B$6)</f>
        <v>John Lyon's Charity</v>
      </c>
      <c r="R147" s="11" t="str">
        <f>IF('[1]#export'!A155="","",IF('[1]#export'!N155="","",'[1]#export'!N155))</f>
        <v>Capacity Building</v>
      </c>
      <c r="S147" s="15" t="str">
        <f>IF('[1]#export'!A155="","",IF('[1]#export'!M155="","",'[1]#export'!M155))</f>
        <v>Main Grant</v>
      </c>
      <c r="T147" s="15" t="str">
        <f>IF('[1]#export'!A155="","",IF(AND(VALUE('[1]#export'!K155)&gt;12,OR('[1]#export'!M155="Bursary",'[1]#export'!M155="Main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7" s="15" t="str">
        <f>IF('[1]#export'!A155="","",IF('[1]#export'!Q155="","",'[1]#export'!Q155))</f>
        <v>Direct Project Costs</v>
      </c>
      <c r="V147" s="15" t="str">
        <f>IF('[1]#export'!A155="","",IF('[1]#export'!O155="","",'[1]#export'!O155))</f>
        <v>Capacity Building</v>
      </c>
      <c r="W147" s="15" t="str">
        <f>IF('[1]#export'!O155="","",'[1]#export'!$O$1)</f>
        <v>Programme Area</v>
      </c>
      <c r="X147" s="15" t="str">
        <f>IF('[1]#export'!A155="","",IF('[1]#export'!P155="","",'[1]#export'!P155))</f>
        <v>0-25 Years Old</v>
      </c>
      <c r="Y147" s="15" t="str">
        <f>IF('[1]#export'!P155="","",'[1]#export'!$P$1)</f>
        <v>Age Group</v>
      </c>
      <c r="Z147" s="16">
        <f>IF('[1]#export'!A155="","",'[1]#export'!I155)</f>
        <v>44449</v>
      </c>
      <c r="AA147" s="11" t="str">
        <f>IF('[1]#export'!A155="","",'[1]#fixed_data'!$B$8)</f>
        <v>http://jlc.london/</v>
      </c>
    </row>
    <row r="148" spans="1:27" x14ac:dyDescent="0.25">
      <c r="A148" s="11" t="str">
        <f>IF('[1]#export'!A156="","",CONCATENATE('[1]#fixed_data'!$B$2&amp;'[1]#export'!A156))</f>
        <v>360G-JLC-108500</v>
      </c>
      <c r="B148" s="11" t="str">
        <f>IF('[1]#export'!A156="","",CONCATENATE('[1]#export'!N156&amp;" grant to "&amp;'[1]#export'!B156))</f>
        <v>Main grant to Harrow Club W10</v>
      </c>
      <c r="C148" s="11" t="str">
        <f>IF('[1]#export'!A156="","",'[1]#export'!D156)</f>
        <v>Core salary cost</v>
      </c>
      <c r="D148" s="11" t="str">
        <f>IF('[1]#export'!A156="","",'[1]#fixed_data'!$B$3)</f>
        <v>GBP</v>
      </c>
      <c r="E148" s="12">
        <f>IF('[1]#export'!A156="","",'[1]#export'!E156)</f>
        <v>120000</v>
      </c>
      <c r="F148" s="13" t="str">
        <f>IF('[1]#export'!A156="","",TEXT('[1]#export'!F156,"yyyy-mm-dd"))</f>
        <v>2021-06-16</v>
      </c>
      <c r="G148" s="13" t="str">
        <f>IF('[1]#export'!A156="","",IF('[1]#export'!J156="","",TEXT('[1]#export'!J156,"yyyy-mm-dd")))</f>
        <v>2021-07-01</v>
      </c>
      <c r="H148" s="11" t="str">
        <f>IF('[1]#export'!A156="","",'[1]#export'!K156)</f>
        <v>36</v>
      </c>
      <c r="I148" s="11" t="str">
        <f>IF('[1]#export'!A156="","",IF(LEFT('[1]#export'!C156,3)="GB-",'[1]#export'!C156,IF(AND(K148="",L148=""),'[1]#fixed_data'!$B$4&amp;SUBSTITUTE(J148," ","-"),IF(K148="","GB-COH-"&amp;L148,IF(LEFT(K148,2)="SC","GB-SC-"&amp;K148,IF(AND(LEFT(K148,1)="1",LEN(K148)=6),"GB-NIC-"&amp;K148,"GB-CHC-"&amp;K148))))))</f>
        <v>GB-CHC-1054757</v>
      </c>
      <c r="J148" s="11" t="str">
        <f>IF('[1]#export'!A156="","",'[1]#export'!B156)</f>
        <v>Harrow Club W10</v>
      </c>
      <c r="K148" s="14" t="str">
        <f>IF('[1]#export'!A156="","",IF(ISBLANK('[1]#export'!C156),"",IF(LEFT('[1]#export'!C156,3)="GB-","",'[1]#export'!C156)))</f>
        <v>1054757</v>
      </c>
      <c r="L148" s="14"/>
      <c r="M148" s="11" t="str">
        <f>IF('[1]#export'!A156="","",IF('[1]#export'!H156="","",'[1]#export'!H156))</f>
        <v>W10 6TH</v>
      </c>
      <c r="N148" s="11" t="str">
        <f>IF('[1]#export'!A156="","",IF('[1]#export'!L156="","",IF(LEFT('[1]#export'!L156,4)="http",'[1]#export'!L156,"http://"&amp;TRIM('[1]#export'!L156))))</f>
        <v>http://harrowclub.org</v>
      </c>
      <c r="O148" s="11" t="str">
        <f>IF('[1]#export'!A156="","",IF('[1]#export'!G156="","",IF(LEFT('[1]#export'!G156,13)="Discretionary","Multiple Boroughs",SUBSTITUTE('[1]#export'!G156,CHAR(10),", "))))</f>
        <v>RBKC, H&amp;F</v>
      </c>
      <c r="P148" s="11" t="str">
        <f>IF('[1]#export'!A156="","",'[1]#fixed_data'!$B$5)</f>
        <v>GB-CHC-237725</v>
      </c>
      <c r="Q148" s="11" t="str">
        <f>IF('[1]#export'!A156="","",'[1]#fixed_data'!$B$6)</f>
        <v>John Lyon's Charity</v>
      </c>
      <c r="R148" s="11" t="str">
        <f>IF('[1]#export'!A156="","",IF('[1]#export'!N156="","",'[1]#export'!N156))</f>
        <v>Main</v>
      </c>
      <c r="S148" s="15" t="str">
        <f>IF('[1]#export'!A156="","",IF('[1]#export'!M156="","",'[1]#export'!M156))</f>
        <v>Main Grant</v>
      </c>
      <c r="T148" s="15" t="str">
        <f>IF('[1]#export'!A156="","",IF(AND(VALUE('[1]#export'!K156)&gt;12,OR('[1]#export'!M156="Bursary",'[1]#export'!M156="Main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8" s="15" t="str">
        <f>IF('[1]#export'!A156="","",IF('[1]#export'!Q156="","",'[1]#export'!Q156))</f>
        <v>Salary Costs</v>
      </c>
      <c r="V148" s="15" t="str">
        <f>IF('[1]#export'!A156="","",IF('[1]#export'!O156="","",'[1]#export'!O156))</f>
        <v>Youth Clubs &amp; Youth Activities</v>
      </c>
      <c r="W148" s="15" t="str">
        <f>IF('[1]#export'!O156="","",'[1]#export'!$O$1)</f>
        <v>Programme Area</v>
      </c>
      <c r="X148" s="15" t="str">
        <f>IF('[1]#export'!A156="","",IF('[1]#export'!P156="","",'[1]#export'!P156))</f>
        <v>0-25 Years Old</v>
      </c>
      <c r="Y148" s="15" t="str">
        <f>IF('[1]#export'!P156="","",'[1]#export'!$P$1)</f>
        <v>Age Group</v>
      </c>
      <c r="Z148" s="16">
        <f>IF('[1]#export'!A156="","",'[1]#export'!I156)</f>
        <v>44708</v>
      </c>
      <c r="AA148" s="11" t="str">
        <f>IF('[1]#export'!A156="","",'[1]#fixed_data'!$B$8)</f>
        <v>http://jlc.london/</v>
      </c>
    </row>
    <row r="149" spans="1:27" x14ac:dyDescent="0.25">
      <c r="A149" s="11" t="str">
        <f>IF('[1]#export'!A157="","",CONCATENATE('[1]#fixed_data'!$B$2&amp;'[1]#export'!A157))</f>
        <v>360G-JLC-108535</v>
      </c>
      <c r="B149" s="11" t="str">
        <f>IF('[1]#export'!A157="","",CONCATENATE('[1]#export'!N157&amp;" grant to "&amp;'[1]#export'!B157))</f>
        <v>Main grant to Helena Kennedy Foundation</v>
      </c>
      <c r="C149" s="11" t="str">
        <f>IF('[1]#export'!A157="","",'[1]#export'!D157)</f>
        <v>Go Higher</v>
      </c>
      <c r="D149" s="11" t="str">
        <f>IF('[1]#export'!A157="","",'[1]#fixed_data'!$B$3)</f>
        <v>GBP</v>
      </c>
      <c r="E149" s="12">
        <f>IF('[1]#export'!A157="","",'[1]#export'!E157)</f>
        <v>135000</v>
      </c>
      <c r="F149" s="13" t="str">
        <f>IF('[1]#export'!A157="","",TEXT('[1]#export'!F157,"yyyy-mm-dd"))</f>
        <v>2021-06-16</v>
      </c>
      <c r="G149" s="13" t="str">
        <f>IF('[1]#export'!A157="","",IF('[1]#export'!J157="","",TEXT('[1]#export'!J157,"yyyy-mm-dd")))</f>
        <v>2021-08-31</v>
      </c>
      <c r="H149" s="11" t="str">
        <f>IF('[1]#export'!A157="","",'[1]#export'!K157)</f>
        <v>36</v>
      </c>
      <c r="I149" s="11" t="str">
        <f>IF('[1]#export'!A157="","",IF(LEFT('[1]#export'!C157,3)="GB-",'[1]#export'!C157,IF(AND(K149="",L149=""),'[1]#fixed_data'!$B$4&amp;SUBSTITUTE(J149," ","-"),IF(K149="","GB-COH-"&amp;L149,IF(LEFT(K149,2)="SC","GB-SC-"&amp;K149,IF(AND(LEFT(K149,1)="1",LEN(K149)=6),"GB-NIC-"&amp;K149,"GB-CHC-"&amp;K149))))))</f>
        <v>GB-CHC-1074025</v>
      </c>
      <c r="J149" s="11" t="str">
        <f>IF('[1]#export'!A157="","",'[1]#export'!B157)</f>
        <v>Helena Kennedy Foundation</v>
      </c>
      <c r="K149" s="14" t="str">
        <f>IF('[1]#export'!A157="","",IF(ISBLANK('[1]#export'!C157),"",IF(LEFT('[1]#export'!C157,3)="GB-","",'[1]#export'!C157)))</f>
        <v>1074025</v>
      </c>
      <c r="L149" s="14"/>
      <c r="M149" s="11" t="str">
        <f>IF('[1]#export'!A157="","",IF('[1]#export'!H157="","",'[1]#export'!H157))</f>
        <v>B21 9DP</v>
      </c>
      <c r="N149" s="11" t="str">
        <f>IF('[1]#export'!A157="","",IF('[1]#export'!L157="","",IF(LEFT('[1]#export'!L157,4)="http",'[1]#export'!L157,"http://"&amp;TRIM('[1]#export'!L157))))</f>
        <v>http://www.hkf.org.uk</v>
      </c>
      <c r="O149" s="11" t="str">
        <f>IF('[1]#export'!A157="","",IF('[1]#export'!G157="","",IF(LEFT('[1]#export'!G157,13)="Discretionary","Multiple Boroughs",SUBSTITUTE('[1]#export'!G157,CHAR(10),", "))))</f>
        <v>Multiple Boroughs</v>
      </c>
      <c r="P149" s="11" t="str">
        <f>IF('[1]#export'!A157="","",'[1]#fixed_data'!$B$5)</f>
        <v>GB-CHC-237725</v>
      </c>
      <c r="Q149" s="11" t="str">
        <f>IF('[1]#export'!A157="","",'[1]#fixed_data'!$B$6)</f>
        <v>John Lyon's Charity</v>
      </c>
      <c r="R149" s="11" t="str">
        <f>IF('[1]#export'!A157="","",IF('[1]#export'!N157="","",'[1]#export'!N157))</f>
        <v>Main</v>
      </c>
      <c r="S149" s="15" t="str">
        <f>IF('[1]#export'!A157="","",IF('[1]#export'!M157="","",'[1]#export'!M157))</f>
        <v>Main Grant</v>
      </c>
      <c r="T149" s="15" t="str">
        <f>IF('[1]#export'!A157="","",IF(AND(VALUE('[1]#export'!K157)&gt;12,OR('[1]#export'!M157="Bursary",'[1]#export'!M157="Main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9" s="15" t="str">
        <f>IF('[1]#export'!A157="","",IF('[1]#export'!Q157="","",'[1]#export'!Q157))</f>
        <v>Bursaries</v>
      </c>
      <c r="V149" s="15" t="str">
        <f>IF('[1]#export'!A157="","",IF('[1]#export'!O157="","",'[1]#export'!O157))</f>
        <v>Education &amp; Learning</v>
      </c>
      <c r="W149" s="15" t="str">
        <f>IF('[1]#export'!O157="","",'[1]#export'!$O$1)</f>
        <v>Programme Area</v>
      </c>
      <c r="X149" s="15" t="str">
        <f>IF('[1]#export'!A157="","",IF('[1]#export'!P157="","",'[1]#export'!P157))</f>
        <v>19-25 (Young Adults Post School)</v>
      </c>
      <c r="Y149" s="15" t="str">
        <f>IF('[1]#export'!P157="","",'[1]#export'!$P$1)</f>
        <v>Age Group</v>
      </c>
      <c r="Z149" s="16">
        <f>IF('[1]#export'!A157="","",'[1]#export'!I157)</f>
        <v>44449</v>
      </c>
      <c r="AA149" s="11" t="str">
        <f>IF('[1]#export'!A157="","",'[1]#fixed_data'!$B$8)</f>
        <v>http://jlc.london/</v>
      </c>
    </row>
    <row r="150" spans="1:27" x14ac:dyDescent="0.25">
      <c r="A150" s="11" t="str">
        <f>IF('[1]#export'!A158="","",CONCATENATE('[1]#fixed_data'!$B$2&amp;'[1]#export'!A158))</f>
        <v>360G-JLC-108506</v>
      </c>
      <c r="B150" s="11" t="str">
        <f>IF('[1]#export'!A158="","",CONCATENATE('[1]#export'!N158&amp;" grant to "&amp;'[1]#export'!B158))</f>
        <v>Main grant to Home-Start Barnet</v>
      </c>
      <c r="C150" s="11" t="str">
        <f>IF('[1]#export'!A158="","",'[1]#export'!D158)</f>
        <v>Family Support, Barnet</v>
      </c>
      <c r="D150" s="11" t="str">
        <f>IF('[1]#export'!A158="","",'[1]#fixed_data'!$B$3)</f>
        <v>GBP</v>
      </c>
      <c r="E150" s="12">
        <f>IF('[1]#export'!A158="","",'[1]#export'!E158)</f>
        <v>111000</v>
      </c>
      <c r="F150" s="13" t="str">
        <f>IF('[1]#export'!A158="","",TEXT('[1]#export'!F158,"yyyy-mm-dd"))</f>
        <v>2021-06-16</v>
      </c>
      <c r="G150" s="13" t="str">
        <f>IF('[1]#export'!A158="","",IF('[1]#export'!J158="","",TEXT('[1]#export'!J158,"yyyy-mm-dd")))</f>
        <v>2021-08-01</v>
      </c>
      <c r="H150" s="11" t="str">
        <f>IF('[1]#export'!A158="","",'[1]#export'!K158)</f>
        <v>36</v>
      </c>
      <c r="I150" s="11" t="str">
        <f>IF('[1]#export'!A158="","",IF(LEFT('[1]#export'!C158,3)="GB-",'[1]#export'!C158,IF(AND(K150="",L150=""),'[1]#fixed_data'!$B$4&amp;SUBSTITUTE(J150," ","-"),IF(K150="","GB-COH-"&amp;L150,IF(LEFT(K150,2)="SC","GB-SC-"&amp;K150,IF(AND(LEFT(K150,1)="1",LEN(K150)=6),"GB-NIC-"&amp;K150,"GB-CHC-"&amp;K150))))))</f>
        <v>GB-CHC-1109550</v>
      </c>
      <c r="J150" s="11" t="str">
        <f>IF('[1]#export'!A158="","",'[1]#export'!B158)</f>
        <v>Home-Start Barnet</v>
      </c>
      <c r="K150" s="14" t="str">
        <f>IF('[1]#export'!A158="","",IF(ISBLANK('[1]#export'!C158),"",IF(LEFT('[1]#export'!C158,3)="GB-","",'[1]#export'!C158)))</f>
        <v>1109550</v>
      </c>
      <c r="L150" s="14"/>
      <c r="M150" s="11" t="str">
        <f>IF('[1]#export'!A158="","",IF('[1]#export'!H158="","",'[1]#export'!H158))</f>
        <v>N3 3QE</v>
      </c>
      <c r="N150" s="11" t="str">
        <f>IF('[1]#export'!A158="","",IF('[1]#export'!L158="","",IF(LEFT('[1]#export'!L158,4)="http",'[1]#export'!L158,"http://"&amp;TRIM('[1]#export'!L158))))</f>
        <v>http://www.homestartbarnet.org</v>
      </c>
      <c r="O150" s="11" t="str">
        <f>IF('[1]#export'!A158="","",IF('[1]#export'!G158="","",IF(LEFT('[1]#export'!G158,13)="Discretionary","Multiple Boroughs",SUBSTITUTE('[1]#export'!G158,CHAR(10),", "))))</f>
        <v>Barnet</v>
      </c>
      <c r="P150" s="11" t="str">
        <f>IF('[1]#export'!A158="","",'[1]#fixed_data'!$B$5)</f>
        <v>GB-CHC-237725</v>
      </c>
      <c r="Q150" s="11" t="str">
        <f>IF('[1]#export'!A158="","",'[1]#fixed_data'!$B$6)</f>
        <v>John Lyon's Charity</v>
      </c>
      <c r="R150" s="11" t="str">
        <f>IF('[1]#export'!A158="","",IF('[1]#export'!N158="","",'[1]#export'!N158))</f>
        <v>Main</v>
      </c>
      <c r="S150" s="15" t="str">
        <f>IF('[1]#export'!A158="","",IF('[1]#export'!M158="","",'[1]#export'!M158))</f>
        <v>Main Grant</v>
      </c>
      <c r="T150" s="15" t="str">
        <f>IF('[1]#export'!A158="","",IF(AND(VALUE('[1]#export'!K158)&gt;12,OR('[1]#export'!M158="Bursary",'[1]#export'!M158="Main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0" s="15" t="str">
        <f>IF('[1]#export'!A158="","",IF('[1]#export'!Q158="","",'[1]#export'!Q158))</f>
        <v>Salary Costs</v>
      </c>
      <c r="V150" s="15" t="str">
        <f>IF('[1]#export'!A158="","",IF('[1]#export'!O158="","",'[1]#export'!O158))</f>
        <v>Children &amp; Families</v>
      </c>
      <c r="W150" s="15" t="str">
        <f>IF('[1]#export'!O158="","",'[1]#export'!$O$1)</f>
        <v>Programme Area</v>
      </c>
      <c r="X150" s="15" t="str">
        <f>IF('[1]#export'!A158="","",IF('[1]#export'!P158="","",'[1]#export'!P158))</f>
        <v>Under 5s</v>
      </c>
      <c r="Y150" s="15" t="str">
        <f>IF('[1]#export'!P158="","",'[1]#export'!$P$1)</f>
        <v>Age Group</v>
      </c>
      <c r="Z150" s="16">
        <f>IF('[1]#export'!A158="","",'[1]#export'!I158)</f>
        <v>44711</v>
      </c>
      <c r="AA150" s="11" t="str">
        <f>IF('[1]#export'!A158="","",'[1]#fixed_data'!$B$8)</f>
        <v>http://jlc.london/</v>
      </c>
    </row>
    <row r="151" spans="1:27" x14ac:dyDescent="0.25">
      <c r="A151" s="11" t="str">
        <f>IF('[1]#export'!A159="","",CONCATENATE('[1]#fixed_data'!$B$2&amp;'[1]#export'!A159))</f>
        <v>360G-JLC-107970.01</v>
      </c>
      <c r="B151" s="11" t="str">
        <f>IF('[1]#export'!A159="","",CONCATENATE('[1]#export'!N159&amp;" grant to "&amp;'[1]#export'!B159))</f>
        <v>Main grant to Hornimans Adventure Playground</v>
      </c>
      <c r="C151" s="11" t="str">
        <f>IF('[1]#export'!A159="","",'[1]#export'!D159)</f>
        <v>Core costs</v>
      </c>
      <c r="D151" s="11" t="str">
        <f>IF('[1]#export'!A159="","",'[1]#fixed_data'!$B$3)</f>
        <v>GBP</v>
      </c>
      <c r="E151" s="12">
        <f>IF('[1]#export'!A159="","",'[1]#export'!E159)</f>
        <v>50000</v>
      </c>
      <c r="F151" s="13" t="str">
        <f>IF('[1]#export'!A159="","",TEXT('[1]#export'!F159,"yyyy-mm-dd"))</f>
        <v>2021-06-16</v>
      </c>
      <c r="G151" s="13" t="str">
        <f>IF('[1]#export'!A159="","",IF('[1]#export'!J159="","",TEXT('[1]#export'!J159,"yyyy-mm-dd")))</f>
        <v>2021-07-01</v>
      </c>
      <c r="H151" s="11" t="str">
        <f>IF('[1]#export'!A159="","",'[1]#export'!K159)</f>
        <v>24</v>
      </c>
      <c r="I151" s="11" t="str">
        <f>IF('[1]#export'!A159="","",IF(LEFT('[1]#export'!C159,3)="GB-",'[1]#export'!C159,IF(AND(K151="",L151=""),'[1]#fixed_data'!$B$4&amp;SUBSTITUTE(J151," ","-"),IF(K151="","GB-COH-"&amp;L151,IF(LEFT(K151,2)="SC","GB-SC-"&amp;K151,IF(AND(LEFT(K151,1)="1",LEN(K151)=6),"GB-NIC-"&amp;K151,"GB-CHC-"&amp;K151))))))</f>
        <v>GB-CHC-802220</v>
      </c>
      <c r="J151" s="11" t="str">
        <f>IF('[1]#export'!A159="","",'[1]#export'!B159)</f>
        <v>Hornimans Adventure Playground</v>
      </c>
      <c r="K151" s="14" t="str">
        <f>IF('[1]#export'!A159="","",IF(ISBLANK('[1]#export'!C159),"",IF(LEFT('[1]#export'!C159,3)="GB-","",'[1]#export'!C159)))</f>
        <v>802220</v>
      </c>
      <c r="L151" s="14"/>
      <c r="M151" s="11" t="str">
        <f>IF('[1]#export'!A159="","",IF('[1]#export'!H159="","",'[1]#export'!H159))</f>
        <v>W10 5AN</v>
      </c>
      <c r="N151" s="11" t="str">
        <f>IF('[1]#export'!A159="","",IF('[1]#export'!L159="","",IF(LEFT('[1]#export'!L159,4)="http",'[1]#export'!L159,"http://"&amp;TRIM('[1]#export'!L159))))</f>
        <v>http://www.hornimansadventure.com</v>
      </c>
      <c r="O151" s="11" t="str">
        <f>IF('[1]#export'!A159="","",IF('[1]#export'!G159="","",IF(LEFT('[1]#export'!G159,13)="Discretionary","Multiple Boroughs",SUBSTITUTE('[1]#export'!G159,CHAR(10),", "))))</f>
        <v>Westminster, RBKC</v>
      </c>
      <c r="P151" s="11" t="str">
        <f>IF('[1]#export'!A159="","",'[1]#fixed_data'!$B$5)</f>
        <v>GB-CHC-237725</v>
      </c>
      <c r="Q151" s="11" t="str">
        <f>IF('[1]#export'!A159="","",'[1]#fixed_data'!$B$6)</f>
        <v>John Lyon's Charity</v>
      </c>
      <c r="R151" s="11" t="str">
        <f>IF('[1]#export'!A159="","",IF('[1]#export'!N159="","",'[1]#export'!N159))</f>
        <v>Main</v>
      </c>
      <c r="S151" s="15" t="str">
        <f>IF('[1]#export'!A159="","",IF('[1]#export'!M159="","",'[1]#export'!M159))</f>
        <v>Main Grant</v>
      </c>
      <c r="T151" s="15" t="str">
        <f>IF('[1]#export'!A159="","",IF(AND(VALUE('[1]#export'!K159)&gt;12,OR('[1]#export'!M159="Bursary",'[1]#export'!M159="Main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1" s="15" t="str">
        <f>IF('[1]#export'!A159="","",IF('[1]#export'!Q159="","",'[1]#export'!Q159))</f>
        <v>Core Costs</v>
      </c>
      <c r="V151" s="15" t="str">
        <f>IF('[1]#export'!A159="","",IF('[1]#export'!O159="","",'[1]#export'!O159))</f>
        <v>Children &amp; Families</v>
      </c>
      <c r="W151" s="15" t="str">
        <f>IF('[1]#export'!O159="","",'[1]#export'!$O$1)</f>
        <v>Programme Area</v>
      </c>
      <c r="X151" s="15" t="str">
        <f>IF('[1]#export'!A159="","",IF('[1]#export'!P159="","",'[1]#export'!P159))</f>
        <v>5-19 (School Age CYP)</v>
      </c>
      <c r="Y151" s="15" t="str">
        <f>IF('[1]#export'!P159="","",'[1]#export'!$P$1)</f>
        <v>Age Group</v>
      </c>
      <c r="Z151" s="16">
        <f>IF('[1]#export'!A159="","",'[1]#export'!I159)</f>
        <v>44679</v>
      </c>
      <c r="AA151" s="11" t="str">
        <f>IF('[1]#export'!A159="","",'[1]#fixed_data'!$B$8)</f>
        <v>http://jlc.london/</v>
      </c>
    </row>
    <row r="152" spans="1:27" x14ac:dyDescent="0.25">
      <c r="A152" s="11" t="str">
        <f>IF('[1]#export'!A160="","",CONCATENATE('[1]#fixed_data'!$B$2&amp;'[1]#export'!A160))</f>
        <v>360G-JLC-108397</v>
      </c>
      <c r="B152" s="11" t="str">
        <f>IF('[1]#export'!A160="","",CONCATENATE('[1]#export'!N160&amp;" grant to "&amp;'[1]#export'!B160))</f>
        <v>Main grant to Intercountry Adoption Centre</v>
      </c>
      <c r="C152" s="11" t="str">
        <f>IF('[1]#export'!A160="","",'[1]#export'!D160)</f>
        <v>Post Adoption Support Social Worker</v>
      </c>
      <c r="D152" s="11" t="str">
        <f>IF('[1]#export'!A160="","",'[1]#fixed_data'!$B$3)</f>
        <v>GBP</v>
      </c>
      <c r="E152" s="12">
        <f>IF('[1]#export'!A160="","",'[1]#export'!E160)</f>
        <v>54000</v>
      </c>
      <c r="F152" s="13" t="str">
        <f>IF('[1]#export'!A160="","",TEXT('[1]#export'!F160,"yyyy-mm-dd"))</f>
        <v>2021-06-16</v>
      </c>
      <c r="G152" s="13" t="str">
        <f>IF('[1]#export'!A160="","",IF('[1]#export'!J160="","",TEXT('[1]#export'!J160,"yyyy-mm-dd")))</f>
        <v>2021-09-01</v>
      </c>
      <c r="H152" s="11" t="str">
        <f>IF('[1]#export'!A160="","",'[1]#export'!K160)</f>
        <v>36</v>
      </c>
      <c r="I152" s="11" t="str">
        <f>IF('[1]#export'!A160="","",IF(LEFT('[1]#export'!C160,3)="GB-",'[1]#export'!C160,IF(AND(K152="",L152=""),'[1]#fixed_data'!$B$4&amp;SUBSTITUTE(J152," ","-"),IF(K152="","GB-COH-"&amp;L152,IF(LEFT(K152,2)="SC","GB-SC-"&amp;K152,IF(AND(LEFT(K152,1)="1",LEN(K152)=6),"GB-NIC-"&amp;K152,"GB-CHC-"&amp;K152))))))</f>
        <v>GB-CHC-1067313</v>
      </c>
      <c r="J152" s="11" t="str">
        <f>IF('[1]#export'!A160="","",'[1]#export'!B160)</f>
        <v>Intercountry Adoption Centre</v>
      </c>
      <c r="K152" s="14" t="str">
        <f>IF('[1]#export'!A160="","",IF(ISBLANK('[1]#export'!C160),"",IF(LEFT('[1]#export'!C160,3)="GB-","",'[1]#export'!C160)))</f>
        <v>1067313</v>
      </c>
      <c r="L152" s="14"/>
      <c r="M152" s="11" t="str">
        <f>IF('[1]#export'!A160="","",IF('[1]#export'!H160="","",'[1]#export'!H160))</f>
        <v>EN5 4HZ</v>
      </c>
      <c r="N152" s="11" t="str">
        <f>IF('[1]#export'!A160="","",IF('[1]#export'!L160="","",IF(LEFT('[1]#export'!L160,4)="http",'[1]#export'!L160,"http://"&amp;TRIM('[1]#export'!L160))))</f>
        <v>http://www.icacentre.org.uk/</v>
      </c>
      <c r="O152" s="11" t="str">
        <f>IF('[1]#export'!A160="","",IF('[1]#export'!G160="","",IF(LEFT('[1]#export'!G160,13)="Discretionary","Multiple Boroughs",SUBSTITUTE('[1]#export'!G160,CHAR(10),", "))))</f>
        <v>Harrow, Barnet, Westminster, Brent, Ealing, Camden, H&amp;F</v>
      </c>
      <c r="P152" s="11" t="str">
        <f>IF('[1]#export'!A160="","",'[1]#fixed_data'!$B$5)</f>
        <v>GB-CHC-237725</v>
      </c>
      <c r="Q152" s="11" t="str">
        <f>IF('[1]#export'!A160="","",'[1]#fixed_data'!$B$6)</f>
        <v>John Lyon's Charity</v>
      </c>
      <c r="R152" s="11" t="str">
        <f>IF('[1]#export'!A160="","",IF('[1]#export'!N160="","",'[1]#export'!N160))</f>
        <v>Main</v>
      </c>
      <c r="S152" s="15" t="str">
        <f>IF('[1]#export'!A160="","",IF('[1]#export'!M160="","",'[1]#export'!M160))</f>
        <v>Main Grant</v>
      </c>
      <c r="T152" s="15" t="str">
        <f>IF('[1]#export'!A160="","",IF(AND(VALUE('[1]#export'!K160)&gt;12,OR('[1]#export'!M160="Bursary",'[1]#export'!M160="Main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2" s="15" t="str">
        <f>IF('[1]#export'!A160="","",IF('[1]#export'!Q160="","",'[1]#export'!Q160))</f>
        <v>Salary Costs</v>
      </c>
      <c r="V152" s="15" t="str">
        <f>IF('[1]#export'!A160="","",IF('[1]#export'!O160="","",'[1]#export'!O160))</f>
        <v>Children &amp; Families</v>
      </c>
      <c r="W152" s="15" t="str">
        <f>IF('[1]#export'!O160="","",'[1]#export'!$O$1)</f>
        <v>Programme Area</v>
      </c>
      <c r="X152" s="15" t="str">
        <f>IF('[1]#export'!A160="","",IF('[1]#export'!P160="","",'[1]#export'!P160))</f>
        <v>0-25 Years Old</v>
      </c>
      <c r="Y152" s="15" t="str">
        <f>IF('[1]#export'!P160="","",'[1]#export'!$P$1)</f>
        <v>Age Group</v>
      </c>
      <c r="Z152" s="16">
        <f>IF('[1]#export'!A160="","",'[1]#export'!I160)</f>
        <v>44449</v>
      </c>
      <c r="AA152" s="11" t="str">
        <f>IF('[1]#export'!A160="","",'[1]#fixed_data'!$B$8)</f>
        <v>http://jlc.london/</v>
      </c>
    </row>
    <row r="153" spans="1:27" x14ac:dyDescent="0.25">
      <c r="A153" s="11" t="str">
        <f>IF('[1]#export'!A161="","",CONCATENATE('[1]#fixed_data'!$B$2&amp;'[1]#export'!A161))</f>
        <v>360G-JLC-108469</v>
      </c>
      <c r="B153" s="11" t="str">
        <f>IF('[1]#export'!A161="","",CONCATENATE('[1]#export'!N161&amp;" grant to "&amp;'[1]#export'!B161))</f>
        <v>Main grant to Kongolese Centre for Information Advice</v>
      </c>
      <c r="C153" s="11" t="str">
        <f>IF('[1]#export'!A161="","",'[1]#export'!D161)</f>
        <v>The Be Well Sporting Project</v>
      </c>
      <c r="D153" s="11" t="str">
        <f>IF('[1]#export'!A161="","",'[1]#fixed_data'!$B$3)</f>
        <v>GBP</v>
      </c>
      <c r="E153" s="12">
        <f>IF('[1]#export'!A161="","",'[1]#export'!E161)</f>
        <v>45000</v>
      </c>
      <c r="F153" s="13" t="str">
        <f>IF('[1]#export'!A161="","",TEXT('[1]#export'!F161,"yyyy-mm-dd"))</f>
        <v>2021-06-16</v>
      </c>
      <c r="G153" s="13" t="str">
        <f>IF('[1]#export'!A161="","",IF('[1]#export'!J161="","",TEXT('[1]#export'!J161,"yyyy-mm-dd")))</f>
        <v>2021-07-31</v>
      </c>
      <c r="H153" s="11" t="str">
        <f>IF('[1]#export'!A161="","",'[1]#export'!K161)</f>
        <v>36</v>
      </c>
      <c r="I153" s="11" t="str">
        <f>IF('[1]#export'!A161="","",IF(LEFT('[1]#export'!C161,3)="GB-",'[1]#export'!C161,IF(AND(K153="",L153=""),'[1]#fixed_data'!$B$4&amp;SUBSTITUTE(J153," ","-"),IF(K153="","GB-COH-"&amp;L153,IF(LEFT(K153,2)="SC","GB-SC-"&amp;K153,IF(AND(LEFT(K153,1)="1",LEN(K153)=6),"GB-NIC-"&amp;K153,"GB-CHC-"&amp;K153))))))</f>
        <v>GB-CHC-1090079</v>
      </c>
      <c r="J153" s="11" t="str">
        <f>IF('[1]#export'!A161="","",'[1]#export'!B161)</f>
        <v>Kongolese Centre for Information Advice</v>
      </c>
      <c r="K153" s="14" t="str">
        <f>IF('[1]#export'!A161="","",IF(ISBLANK('[1]#export'!C161),"",IF(LEFT('[1]#export'!C161,3)="GB-","",'[1]#export'!C161)))</f>
        <v>1090079</v>
      </c>
      <c r="L153" s="14"/>
      <c r="M153" s="11" t="str">
        <f>IF('[1]#export'!A161="","",IF('[1]#export'!H161="","",'[1]#export'!H161))</f>
        <v>NW8 8ER</v>
      </c>
      <c r="N153" s="11" t="str">
        <f>IF('[1]#export'!A161="","",IF('[1]#export'!L161="","",IF(LEFT('[1]#export'!L161,4)="http",'[1]#export'!L161,"http://"&amp;TRIM('[1]#export'!L161))))</f>
        <v>http://www.kcia.org.uk</v>
      </c>
      <c r="O153" s="11" t="str">
        <f>IF('[1]#export'!A161="","",IF('[1]#export'!G161="","",IF(LEFT('[1]#export'!G161,13)="Discretionary","Multiple Boroughs",SUBSTITUTE('[1]#export'!G161,CHAR(10),", "))))</f>
        <v>Westminster, Brent, RBKC, Camden</v>
      </c>
      <c r="P153" s="11" t="str">
        <f>IF('[1]#export'!A161="","",'[1]#fixed_data'!$B$5)</f>
        <v>GB-CHC-237725</v>
      </c>
      <c r="Q153" s="11" t="str">
        <f>IF('[1]#export'!A161="","",'[1]#fixed_data'!$B$6)</f>
        <v>John Lyon's Charity</v>
      </c>
      <c r="R153" s="11" t="str">
        <f>IF('[1]#export'!A161="","",IF('[1]#export'!N161="","",'[1]#export'!N161))</f>
        <v>Main</v>
      </c>
      <c r="S153" s="15" t="str">
        <f>IF('[1]#export'!A161="","",IF('[1]#export'!M161="","",'[1]#export'!M161))</f>
        <v>Main Grant</v>
      </c>
      <c r="T153" s="15" t="str">
        <f>IF('[1]#export'!A161="","",IF(AND(VALUE('[1]#export'!K161)&gt;12,OR('[1]#export'!M161="Bursary",'[1]#export'!M161="Main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3" s="15" t="str">
        <f>IF('[1]#export'!A161="","",IF('[1]#export'!Q161="","",'[1]#export'!Q161))</f>
        <v>Direct Project Costs</v>
      </c>
      <c r="V153" s="15" t="str">
        <f>IF('[1]#export'!A161="","",IF('[1]#export'!O161="","",'[1]#export'!O161))</f>
        <v>Sport</v>
      </c>
      <c r="W153" s="15" t="str">
        <f>IF('[1]#export'!O161="","",'[1]#export'!$O$1)</f>
        <v>Programme Area</v>
      </c>
      <c r="X153" s="15" t="str">
        <f>IF('[1]#export'!A161="","",IF('[1]#export'!P161="","",'[1]#export'!P161))</f>
        <v>11-19 (Secondary YP)</v>
      </c>
      <c r="Y153" s="15" t="str">
        <f>IF('[1]#export'!P161="","",'[1]#export'!$P$1)</f>
        <v>Age Group</v>
      </c>
      <c r="Z153" s="16">
        <f>IF('[1]#export'!A161="","",'[1]#export'!I161)</f>
        <v>44680</v>
      </c>
      <c r="AA153" s="11" t="str">
        <f>IF('[1]#export'!A161="","",'[1]#fixed_data'!$B$8)</f>
        <v>http://jlc.london/</v>
      </c>
    </row>
    <row r="154" spans="1:27" x14ac:dyDescent="0.25">
      <c r="A154" s="11" t="str">
        <f>IF('[1]#export'!A162="","",CONCATENATE('[1]#fixed_data'!$B$2&amp;'[1]#export'!A162))</f>
        <v>360G-JLC-108508</v>
      </c>
      <c r="B154" s="11" t="str">
        <f>IF('[1]#export'!A162="","",CONCATENATE('[1]#export'!N162&amp;" grant to "&amp;'[1]#export'!B162))</f>
        <v>Main grant to London Chamber Orchestra Trust</v>
      </c>
      <c r="C154" s="11" t="str">
        <f>IF('[1]#export'!A162="","",'[1]#export'!D162)</f>
        <v>LCO Music Junction</v>
      </c>
      <c r="D154" s="11" t="str">
        <f>IF('[1]#export'!A162="","",'[1]#fixed_data'!$B$3)</f>
        <v>GBP</v>
      </c>
      <c r="E154" s="12">
        <f>IF('[1]#export'!A162="","",'[1]#export'!E162)</f>
        <v>123000</v>
      </c>
      <c r="F154" s="13" t="str">
        <f>IF('[1]#export'!A162="","",TEXT('[1]#export'!F162,"yyyy-mm-dd"))</f>
        <v>2021-06-16</v>
      </c>
      <c r="G154" s="13" t="str">
        <f>IF('[1]#export'!A162="","",IF('[1]#export'!J162="","",TEXT('[1]#export'!J162,"yyyy-mm-dd")))</f>
        <v>2021-10-01</v>
      </c>
      <c r="H154" s="11" t="str">
        <f>IF('[1]#export'!A162="","",'[1]#export'!K162)</f>
        <v>36</v>
      </c>
      <c r="I154" s="11" t="str">
        <f>IF('[1]#export'!A162="","",IF(LEFT('[1]#export'!C162,3)="GB-",'[1]#export'!C162,IF(AND(K154="",L154=""),'[1]#fixed_data'!$B$4&amp;SUBSTITUTE(J154," ","-"),IF(K154="","GB-COH-"&amp;L154,IF(LEFT(K154,2)="SC","GB-SC-"&amp;K154,IF(AND(LEFT(K154,1)="1",LEN(K154)=6),"GB-NIC-"&amp;K154,"GB-CHC-"&amp;K154))))))</f>
        <v>GB-CHC-297852</v>
      </c>
      <c r="J154" s="11" t="str">
        <f>IF('[1]#export'!A162="","",'[1]#export'!B162)</f>
        <v>London Chamber Orchestra Trust</v>
      </c>
      <c r="K154" s="14" t="str">
        <f>IF('[1]#export'!A162="","",IF(ISBLANK('[1]#export'!C162),"",IF(LEFT('[1]#export'!C162,3)="GB-","",'[1]#export'!C162)))</f>
        <v>297852</v>
      </c>
      <c r="L154" s="14"/>
      <c r="M154" s="11" t="str">
        <f>IF('[1]#export'!A162="","",IF('[1]#export'!H162="","",'[1]#export'!H162))</f>
        <v>E1 4NS</v>
      </c>
      <c r="N154" s="11" t="str">
        <f>IF('[1]#export'!A162="","",IF('[1]#export'!L162="","",IF(LEFT('[1]#export'!L162,4)="http",'[1]#export'!L162,"http://"&amp;TRIM('[1]#export'!L162))))</f>
        <v>http://www.lco.co.uk</v>
      </c>
      <c r="O154" s="11" t="str">
        <f>IF('[1]#export'!A162="","",IF('[1]#export'!G162="","",IF(LEFT('[1]#export'!G162,13)="Discretionary","Multiple Boroughs",SUBSTITUTE('[1]#export'!G162,CHAR(10),", "))))</f>
        <v>Harrow</v>
      </c>
      <c r="P154" s="11" t="str">
        <f>IF('[1]#export'!A162="","",'[1]#fixed_data'!$B$5)</f>
        <v>GB-CHC-237725</v>
      </c>
      <c r="Q154" s="11" t="str">
        <f>IF('[1]#export'!A162="","",'[1]#fixed_data'!$B$6)</f>
        <v>John Lyon's Charity</v>
      </c>
      <c r="R154" s="11" t="str">
        <f>IF('[1]#export'!A162="","",IF('[1]#export'!N162="","",'[1]#export'!N162))</f>
        <v>Main</v>
      </c>
      <c r="S154" s="15" t="str">
        <f>IF('[1]#export'!A162="","",IF('[1]#export'!M162="","",'[1]#export'!M162))</f>
        <v>Main Grant</v>
      </c>
      <c r="T154" s="15" t="str">
        <f>IF('[1]#export'!A162="","",IF(AND(VALUE('[1]#export'!K162)&gt;12,OR('[1]#export'!M162="Bursary",'[1]#export'!M162="Main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4" s="15" t="str">
        <f>IF('[1]#export'!A162="","",IF('[1]#export'!Q162="","",'[1]#export'!Q162))</f>
        <v>Direct Project Costs</v>
      </c>
      <c r="V154" s="15" t="str">
        <f>IF('[1]#export'!A162="","",IF('[1]#export'!O162="","",'[1]#export'!O162))</f>
        <v>Arts &amp; Science</v>
      </c>
      <c r="W154" s="15" t="str">
        <f>IF('[1]#export'!O162="","",'[1]#export'!$O$1)</f>
        <v>Programme Area</v>
      </c>
      <c r="X154" s="15" t="str">
        <f>IF('[1]#export'!A162="","",IF('[1]#export'!P162="","",'[1]#export'!P162))</f>
        <v>5-19 (School Age CYP)</v>
      </c>
      <c r="Y154" s="15" t="str">
        <f>IF('[1]#export'!P162="","",'[1]#export'!$P$1)</f>
        <v>Age Group</v>
      </c>
      <c r="Z154" s="16">
        <f>IF('[1]#export'!A162="","",'[1]#export'!I162)</f>
        <v>44676</v>
      </c>
      <c r="AA154" s="11" t="str">
        <f>IF('[1]#export'!A162="","",'[1]#fixed_data'!$B$8)</f>
        <v>http://jlc.london/</v>
      </c>
    </row>
    <row r="155" spans="1:27" x14ac:dyDescent="0.25">
      <c r="A155" s="11" t="str">
        <f>IF('[1]#export'!A163="","",CONCATENATE('[1]#fixed_data'!$B$2&amp;'[1]#export'!A163))</f>
        <v>360G-JLC-108567</v>
      </c>
      <c r="B155" s="11" t="str">
        <f>IF('[1]#export'!A163="","",CONCATENATE('[1]#export'!N163&amp;" grant to "&amp;'[1]#export'!B163))</f>
        <v>Main grant to London Youth Choir</v>
      </c>
      <c r="C155" s="11" t="str">
        <f>IF('[1]#export'!A163="","",'[1]#export'!D163)</f>
        <v>LYC West Choir, incorporating LYC Experience engagement activities</v>
      </c>
      <c r="D155" s="11" t="str">
        <f>IF('[1]#export'!A163="","",'[1]#fixed_data'!$B$3)</f>
        <v>GBP</v>
      </c>
      <c r="E155" s="12">
        <f>IF('[1]#export'!A163="","",'[1]#export'!E163)</f>
        <v>90000</v>
      </c>
      <c r="F155" s="13" t="str">
        <f>IF('[1]#export'!A163="","",TEXT('[1]#export'!F163,"yyyy-mm-dd"))</f>
        <v>2021-06-16</v>
      </c>
      <c r="G155" s="13" t="str">
        <f>IF('[1]#export'!A163="","",IF('[1]#export'!J163="","",TEXT('[1]#export'!J163,"yyyy-mm-dd")))</f>
        <v>2021-09-06</v>
      </c>
      <c r="H155" s="11" t="str">
        <f>IF('[1]#export'!A163="","",'[1]#export'!K163)</f>
        <v>36</v>
      </c>
      <c r="I155" s="11" t="str">
        <f>IF('[1]#export'!A163="","",IF(LEFT('[1]#export'!C163,3)="GB-",'[1]#export'!C163,IF(AND(K155="",L155=""),'[1]#fixed_data'!$B$4&amp;SUBSTITUTE(J155," ","-"),IF(K155="","GB-COH-"&amp;L155,IF(LEFT(K155,2)="SC","GB-SC-"&amp;K155,IF(AND(LEFT(K155,1)="1",LEN(K155)=6),"GB-NIC-"&amp;K155,"GB-CHC-"&amp;K155))))))</f>
        <v>GB-CHC-1151714</v>
      </c>
      <c r="J155" s="11" t="str">
        <f>IF('[1]#export'!A163="","",'[1]#export'!B163)</f>
        <v>London Youth Choir</v>
      </c>
      <c r="K155" s="14">
        <f>IF('[1]#export'!A163="","",IF(ISBLANK('[1]#export'!C163),"",IF(LEFT('[1]#export'!C163,3)="GB-","",'[1]#export'!C163)))</f>
        <v>1151714</v>
      </c>
      <c r="L155" s="14"/>
      <c r="M155" s="11" t="str">
        <f>IF('[1]#export'!A163="","",IF('[1]#export'!H163="","",'[1]#export'!H163))</f>
        <v>EL 6LA</v>
      </c>
      <c r="N155" s="11" t="str">
        <f>IF('[1]#export'!A163="","",IF('[1]#export'!L163="","",IF(LEFT('[1]#export'!L163,4)="http",'[1]#export'!L163,"http://"&amp;TRIM('[1]#export'!L163))))</f>
        <v>http://www.londonyouthchoirs.com</v>
      </c>
      <c r="O155" s="11" t="str">
        <f>IF('[1]#export'!A163="","",IF('[1]#export'!G163="","",IF(LEFT('[1]#export'!G163,13)="Discretionary","Multiple Boroughs",SUBSTITUTE('[1]#export'!G163,CHAR(10),", "))))</f>
        <v>Harrow, Brent, Ealing</v>
      </c>
      <c r="P155" s="11" t="str">
        <f>IF('[1]#export'!A163="","",'[1]#fixed_data'!$B$5)</f>
        <v>GB-CHC-237725</v>
      </c>
      <c r="Q155" s="11" t="str">
        <f>IF('[1]#export'!A163="","",'[1]#fixed_data'!$B$6)</f>
        <v>John Lyon's Charity</v>
      </c>
      <c r="R155" s="11" t="str">
        <f>IF('[1]#export'!A163="","",IF('[1]#export'!N163="","",'[1]#export'!N163))</f>
        <v>Main</v>
      </c>
      <c r="S155" s="15" t="str">
        <f>IF('[1]#export'!A163="","",IF('[1]#export'!M163="","",'[1]#export'!M163))</f>
        <v>Main Grant</v>
      </c>
      <c r="T155" s="15" t="str">
        <f>IF('[1]#export'!A163="","",IF(AND(VALUE('[1]#export'!K163)&gt;12,OR('[1]#export'!M163="Bursary",'[1]#export'!M163="Main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5" s="15" t="str">
        <f>IF('[1]#export'!A163="","",IF('[1]#export'!Q163="","",'[1]#export'!Q163))</f>
        <v>Direct Project Costs</v>
      </c>
      <c r="V155" s="15" t="str">
        <f>IF('[1]#export'!A163="","",IF('[1]#export'!O163="","",'[1]#export'!O163))</f>
        <v>Arts &amp; Science</v>
      </c>
      <c r="W155" s="15" t="str">
        <f>IF('[1]#export'!O163="","",'[1]#export'!$O$1)</f>
        <v>Programme Area</v>
      </c>
      <c r="X155" s="15" t="str">
        <f>IF('[1]#export'!A163="","",IF('[1]#export'!P163="","",'[1]#export'!P163))</f>
        <v>5-11 (Primary Children)</v>
      </c>
      <c r="Y155" s="15" t="str">
        <f>IF('[1]#export'!P163="","",'[1]#export'!$P$1)</f>
        <v>Age Group</v>
      </c>
      <c r="Z155" s="16">
        <f>IF('[1]#export'!A163="","",'[1]#export'!I163)</f>
        <v>44466</v>
      </c>
      <c r="AA155" s="11" t="str">
        <f>IF('[1]#export'!A163="","",'[1]#fixed_data'!$B$8)</f>
        <v>http://jlc.london/</v>
      </c>
    </row>
    <row r="156" spans="1:27" x14ac:dyDescent="0.25">
      <c r="A156" s="11" t="str">
        <f>IF('[1]#export'!A164="","",CONCATENATE('[1]#fixed_data'!$B$2&amp;'[1]#export'!A164))</f>
        <v>360G-JLC-107353.01</v>
      </c>
      <c r="B156" s="11" t="str">
        <f>IF('[1]#export'!A164="","",CONCATENATE('[1]#export'!N164&amp;" grant to "&amp;'[1]#export'!B164))</f>
        <v>Internship grant to National Youth Theatre</v>
      </c>
      <c r="C156" s="11" t="str">
        <f>IF('[1]#export'!A164="","",'[1]#export'!D164)</f>
        <v>NYT Apprenticeships</v>
      </c>
      <c r="D156" s="11" t="str">
        <f>IF('[1]#export'!A164="","",'[1]#fixed_data'!$B$3)</f>
        <v>GBP</v>
      </c>
      <c r="E156" s="12">
        <f>IF('[1]#export'!A164="","",'[1]#export'!E164)</f>
        <v>12500</v>
      </c>
      <c r="F156" s="13" t="str">
        <f>IF('[1]#export'!A164="","",TEXT('[1]#export'!F164,"yyyy-mm-dd"))</f>
        <v>2021-06-16</v>
      </c>
      <c r="G156" s="13" t="str">
        <f>IF('[1]#export'!A164="","",IF('[1]#export'!J164="","",TEXT('[1]#export'!J164,"yyyy-mm-dd")))</f>
        <v>2021-04-30</v>
      </c>
      <c r="H156" s="11" t="str">
        <f>IF('[1]#export'!A164="","",'[1]#export'!K164)</f>
        <v>12</v>
      </c>
      <c r="I156" s="11" t="str">
        <f>IF('[1]#export'!A164="","",IF(LEFT('[1]#export'!C164,3)="GB-",'[1]#export'!C164,IF(AND(K156="",L156=""),'[1]#fixed_data'!$B$4&amp;SUBSTITUTE(J156," ","-"),IF(K156="","GB-COH-"&amp;L156,IF(LEFT(K156,2)="SC","GB-SC-"&amp;K156,IF(AND(LEFT(K156,1)="1",LEN(K156)=6),"GB-NIC-"&amp;K156,"GB-CHC-"&amp;K156))))))</f>
        <v>GB-CHC-306075</v>
      </c>
      <c r="J156" s="11" t="str">
        <f>IF('[1]#export'!A164="","",'[1]#export'!B164)</f>
        <v>National Youth Theatre</v>
      </c>
      <c r="K156" s="14" t="str">
        <f>IF('[1]#export'!A164="","",IF(ISBLANK('[1]#export'!C164),"",IF(LEFT('[1]#export'!C164,3)="GB-","",'[1]#export'!C164)))</f>
        <v>306075</v>
      </c>
      <c r="L156" s="14"/>
      <c r="M156" s="11" t="str">
        <f>IF('[1]#export'!A164="","",IF('[1]#export'!H164="","",'[1]#export'!H164))</f>
        <v>N7 6LW</v>
      </c>
      <c r="N156" s="11" t="str">
        <f>IF('[1]#export'!A164="","",IF('[1]#export'!L164="","",IF(LEFT('[1]#export'!L164,4)="http",'[1]#export'!L164,"http://"&amp;TRIM('[1]#export'!L164))))</f>
        <v>http://www.nyt.org.uk</v>
      </c>
      <c r="O156" s="11" t="str">
        <f>IF('[1]#export'!A164="","",IF('[1]#export'!G164="","",IF(LEFT('[1]#export'!G164,13)="Discretionary","Multiple Boroughs",SUBSTITUTE('[1]#export'!G164,CHAR(10),", "))))</f>
        <v>Barnet</v>
      </c>
      <c r="P156" s="11" t="str">
        <f>IF('[1]#export'!A164="","",'[1]#fixed_data'!$B$5)</f>
        <v>GB-CHC-237725</v>
      </c>
      <c r="Q156" s="11" t="str">
        <f>IF('[1]#export'!A164="","",'[1]#fixed_data'!$B$6)</f>
        <v>John Lyon's Charity</v>
      </c>
      <c r="R156" s="11" t="str">
        <f>IF('[1]#export'!A164="","",IF('[1]#export'!N164="","",'[1]#export'!N164))</f>
        <v>Internship</v>
      </c>
      <c r="S156" s="15" t="str">
        <f>IF('[1]#export'!A164="","",IF('[1]#export'!M164="","",'[1]#export'!M164))</f>
        <v>Main Grant</v>
      </c>
      <c r="T156" s="15" t="str">
        <f>IF('[1]#export'!A164="","",IF(AND(VALUE('[1]#export'!K164)&gt;12,OR('[1]#export'!M164="Bursary",'[1]#export'!M164="Main Grant")),"Multiple year grants are approved in principle for the full term as outlined but are subject to satisfactory reporting and annual authority from the Charity's Trustee to release each tranche.",""))</f>
        <v/>
      </c>
      <c r="U156" s="15" t="str">
        <f>IF('[1]#export'!A164="","",IF('[1]#export'!Q164="","",'[1]#export'!Q164))</f>
        <v>Work Experience</v>
      </c>
      <c r="V156" s="15" t="str">
        <f>IF('[1]#export'!A164="","",IF('[1]#export'!O164="","",'[1]#export'!O164))</f>
        <v>Training</v>
      </c>
      <c r="W156" s="15" t="str">
        <f>IF('[1]#export'!O164="","",'[1]#export'!$O$1)</f>
        <v>Programme Area</v>
      </c>
      <c r="X156" s="15" t="str">
        <f>IF('[1]#export'!A164="","",IF('[1]#export'!P164="","",'[1]#export'!P164))</f>
        <v>19-25 (Young Adults Post School)</v>
      </c>
      <c r="Y156" s="15" t="str">
        <f>IF('[1]#export'!P164="","",'[1]#export'!$P$1)</f>
        <v>Age Group</v>
      </c>
      <c r="Z156" s="16">
        <f>IF('[1]#export'!A164="","",'[1]#export'!I164)</f>
        <v>44449</v>
      </c>
      <c r="AA156" s="11" t="str">
        <f>IF('[1]#export'!A164="","",'[1]#fixed_data'!$B$8)</f>
        <v>http://jlc.london/</v>
      </c>
    </row>
    <row r="157" spans="1:27" x14ac:dyDescent="0.25">
      <c r="A157" s="11" t="str">
        <f>IF('[1]#export'!A165="","",CONCATENATE('[1]#fixed_data'!$B$2&amp;'[1]#export'!A165))</f>
        <v>360G-JLC-108540</v>
      </c>
      <c r="B157" s="11" t="str">
        <f>IF('[1]#export'!A165="","",CONCATENATE('[1]#export'!N165&amp;" grant to "&amp;'[1]#export'!B165))</f>
        <v>Schools in Partnership grant to Priestmead Primary School and Nursery</v>
      </c>
      <c r="C157" s="11" t="str">
        <f>IF('[1]#export'!A165="","",'[1]#export'!D165)</f>
        <v>Harrow Schools Counselling Partnership</v>
      </c>
      <c r="D157" s="11" t="str">
        <f>IF('[1]#export'!A165="","",'[1]#fixed_data'!$B$3)</f>
        <v>GBP</v>
      </c>
      <c r="E157" s="12">
        <f>IF('[1]#export'!A165="","",'[1]#export'!E165)</f>
        <v>92000</v>
      </c>
      <c r="F157" s="13" t="str">
        <f>IF('[1]#export'!A165="","",TEXT('[1]#export'!F165,"yyyy-mm-dd"))</f>
        <v>2021-06-16</v>
      </c>
      <c r="G157" s="13" t="str">
        <f>IF('[1]#export'!A165="","",IF('[1]#export'!J165="","",TEXT('[1]#export'!J165,"yyyy-mm-dd")))</f>
        <v>2021-09-01</v>
      </c>
      <c r="H157" s="11" t="str">
        <f>IF('[1]#export'!A165="","",'[1]#export'!K165)</f>
        <v>36</v>
      </c>
      <c r="I157" s="21" t="s">
        <v>58</v>
      </c>
      <c r="J157" s="11" t="str">
        <f>IF('[1]#export'!A165="","",'[1]#export'!B165)</f>
        <v>Priestmead Primary School and Nursery</v>
      </c>
      <c r="K157" s="14" t="str">
        <f>IF('[1]#export'!A165="","",IF(ISBLANK('[1]#export'!C165),"",IF(LEFT('[1]#export'!C165,3)="GB-","",'[1]#export'!C165)))</f>
        <v/>
      </c>
      <c r="L157" s="14"/>
      <c r="M157" s="11" t="str">
        <f>IF('[1]#export'!A165="","",IF('[1]#export'!H165="","",'[1]#export'!H165))</f>
        <v>HA3 8SZ</v>
      </c>
      <c r="N157" s="11" t="str">
        <f>IF('[1]#export'!A165="","",IF('[1]#export'!L165="","",IF(LEFT('[1]#export'!L165,4)="http",'[1]#export'!L165,"http://"&amp;TRIM('[1]#export'!L165))))</f>
        <v>http://www.priestmead.harrow.sch.uk</v>
      </c>
      <c r="O157" s="11" t="str">
        <f>IF('[1]#export'!A165="","",IF('[1]#export'!G165="","",IF(LEFT('[1]#export'!G165,13)="Discretionary","Multiple Boroughs",SUBSTITUTE('[1]#export'!G165,CHAR(10),", "))))</f>
        <v>Harrow</v>
      </c>
      <c r="P157" s="11" t="str">
        <f>IF('[1]#export'!A165="","",'[1]#fixed_data'!$B$5)</f>
        <v>GB-CHC-237725</v>
      </c>
      <c r="Q157" s="11" t="str">
        <f>IF('[1]#export'!A165="","",'[1]#fixed_data'!$B$6)</f>
        <v>John Lyon's Charity</v>
      </c>
      <c r="R157" s="11" t="str">
        <f>IF('[1]#export'!A165="","",IF('[1]#export'!N165="","",'[1]#export'!N165))</f>
        <v>Schools in Partnership</v>
      </c>
      <c r="S157" s="15" t="str">
        <f>IF('[1]#export'!A165="","",IF('[1]#export'!M165="","",'[1]#export'!M165))</f>
        <v>Main Grant</v>
      </c>
      <c r="T157" s="15" t="str">
        <f>IF('[1]#export'!A165="","",IF(AND(VALUE('[1]#export'!K165)&gt;12,OR('[1]#export'!M165="Bursary",'[1]#export'!M165="Main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7" s="15" t="str">
        <f>IF('[1]#export'!A165="","",IF('[1]#export'!Q165="","",'[1]#export'!Q165))</f>
        <v>Direct Project Costs</v>
      </c>
      <c r="V157" s="15" t="str">
        <f>IF('[1]#export'!A165="","",IF('[1]#export'!O165="","",'[1]#export'!O165))</f>
        <v>Emotional Wellbeing</v>
      </c>
      <c r="W157" s="15" t="str">
        <f>IF('[1]#export'!O165="","",'[1]#export'!$O$1)</f>
        <v>Programme Area</v>
      </c>
      <c r="X157" s="15" t="str">
        <f>IF('[1]#export'!A165="","",IF('[1]#export'!P165="","",'[1]#export'!P165))</f>
        <v>5-11 (Primary Children)</v>
      </c>
      <c r="Y157" s="15" t="str">
        <f>IF('[1]#export'!P165="","",'[1]#export'!$P$1)</f>
        <v>Age Group</v>
      </c>
      <c r="Z157" s="16">
        <f>IF('[1]#export'!A165="","",'[1]#export'!I165)</f>
        <v>44696</v>
      </c>
      <c r="AA157" s="11" t="str">
        <f>IF('[1]#export'!A165="","",'[1]#fixed_data'!$B$8)</f>
        <v>http://jlc.london/</v>
      </c>
    </row>
    <row r="158" spans="1:27" x14ac:dyDescent="0.25">
      <c r="A158" s="11" t="str">
        <f>IF('[1]#export'!A166="","",CONCATENATE('[1]#fixed_data'!$B$2&amp;'[1]#export'!A166))</f>
        <v>360G-JLC-108470</v>
      </c>
      <c r="B158" s="11" t="str">
        <f>IF('[1]#export'!A166="","",CONCATENATE('[1]#export'!N166&amp;" grant to "&amp;'[1]#export'!B166))</f>
        <v>Main grant to Ray's Playhouse</v>
      </c>
      <c r="C158" s="11" t="str">
        <f>IF('[1]#export'!A166="","",'[1]#export'!D166)</f>
        <v>Core costs, Speech and Language Therapist</v>
      </c>
      <c r="D158" s="11" t="str">
        <f>IF('[1]#export'!A166="","",'[1]#fixed_data'!$B$3)</f>
        <v>GBP</v>
      </c>
      <c r="E158" s="12">
        <f>IF('[1]#export'!A166="","",'[1]#export'!E166)</f>
        <v>30000</v>
      </c>
      <c r="F158" s="13" t="str">
        <f>IF('[1]#export'!A166="","",TEXT('[1]#export'!F166,"yyyy-mm-dd"))</f>
        <v>2021-06-16</v>
      </c>
      <c r="G158" s="13" t="str">
        <f>IF('[1]#export'!A166="","",IF('[1]#export'!J166="","",TEXT('[1]#export'!J166,"yyyy-mm-dd")))</f>
        <v>2021-09-01</v>
      </c>
      <c r="H158" s="11" t="str">
        <f>IF('[1]#export'!A166="","",'[1]#export'!K166)</f>
        <v>36</v>
      </c>
      <c r="I158" s="11" t="str">
        <f>IF('[1]#export'!A166="","",IF(LEFT('[1]#export'!C166,3)="GB-",'[1]#export'!C166,IF(AND(K158="",L158=""),'[1]#fixed_data'!$B$4&amp;SUBSTITUTE(J158," ","-"),IF(K158="","GB-COH-"&amp;L158,IF(LEFT(K158,2)="SC","GB-SC-"&amp;K158,IF(AND(LEFT(K158,1)="1",LEN(K158)=6),"GB-NIC-"&amp;K158,"GB-CHC-"&amp;K158))))))</f>
        <v>GB-CHC-1142275</v>
      </c>
      <c r="J158" s="11" t="str">
        <f>IF('[1]#export'!A166="","",'[1]#export'!B166)</f>
        <v>Ray's Playhouse</v>
      </c>
      <c r="K158" s="14" t="str">
        <f>IF('[1]#export'!A166="","",IF(ISBLANK('[1]#export'!C166),"",IF(LEFT('[1]#export'!C166,3)="GB-","",'[1]#export'!C166)))</f>
        <v>1142275</v>
      </c>
      <c r="L158" s="14"/>
      <c r="M158" s="11" t="str">
        <f>IF('[1]#export'!A166="","",IF('[1]#export'!H166="","",'[1]#export'!H166))</f>
        <v>SW6 2PR</v>
      </c>
      <c r="N158" s="11" t="str">
        <f>IF('[1]#export'!A166="","",IF('[1]#export'!L166="","",IF(LEFT('[1]#export'!L166,4)="http",'[1]#export'!L166,"http://"&amp;TRIM('[1]#export'!L166))))</f>
        <v>http://www.raysplayhouse.org</v>
      </c>
      <c r="O158" s="11" t="str">
        <f>IF('[1]#export'!A166="","",IF('[1]#export'!G166="","",IF(LEFT('[1]#export'!G166,13)="Discretionary","Multiple Boroughs",SUBSTITUTE('[1]#export'!G166,CHAR(10),", "))))</f>
        <v>RBKC, H&amp;F</v>
      </c>
      <c r="P158" s="11" t="str">
        <f>IF('[1]#export'!A166="","",'[1]#fixed_data'!$B$5)</f>
        <v>GB-CHC-237725</v>
      </c>
      <c r="Q158" s="11" t="str">
        <f>IF('[1]#export'!A166="","",'[1]#fixed_data'!$B$6)</f>
        <v>John Lyon's Charity</v>
      </c>
      <c r="R158" s="11" t="str">
        <f>IF('[1]#export'!A166="","",IF('[1]#export'!N166="","",'[1]#export'!N166))</f>
        <v>Main</v>
      </c>
      <c r="S158" s="15" t="str">
        <f>IF('[1]#export'!A166="","",IF('[1]#export'!M166="","",'[1]#export'!M166))</f>
        <v>Main Grant</v>
      </c>
      <c r="T158" s="15" t="str">
        <f>IF('[1]#export'!A166="","",IF(AND(VALUE('[1]#export'!K166)&gt;12,OR('[1]#export'!M166="Bursary",'[1]#export'!M166="Main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8" s="15" t="str">
        <f>IF('[1]#export'!A166="","",IF('[1]#export'!Q166="","",'[1]#export'!Q166))</f>
        <v>Core Costs</v>
      </c>
      <c r="V158" s="15" t="str">
        <f>IF('[1]#export'!A166="","",IF('[1]#export'!O166="","",'[1]#export'!O166))</f>
        <v>Children &amp; Families</v>
      </c>
      <c r="W158" s="15" t="str">
        <f>IF('[1]#export'!O166="","",'[1]#export'!$O$1)</f>
        <v>Programme Area</v>
      </c>
      <c r="X158" s="15" t="str">
        <f>IF('[1]#export'!A166="","",IF('[1]#export'!P166="","",'[1]#export'!P166))</f>
        <v>Under 5s</v>
      </c>
      <c r="Y158" s="15" t="str">
        <f>IF('[1]#export'!P166="","",'[1]#export'!$P$1)</f>
        <v>Age Group</v>
      </c>
      <c r="Z158" s="16">
        <f>IF('[1]#export'!A166="","",'[1]#export'!I166)</f>
        <v>44466</v>
      </c>
      <c r="AA158" s="11" t="str">
        <f>IF('[1]#export'!A166="","",'[1]#fixed_data'!$B$8)</f>
        <v>http://jlc.london/</v>
      </c>
    </row>
    <row r="159" spans="1:27" x14ac:dyDescent="0.25">
      <c r="A159" s="11" t="str">
        <f>IF('[1]#export'!A167="","",CONCATENATE('[1]#fixed_data'!$B$2&amp;'[1]#export'!A167))</f>
        <v>360G-JLC-108415</v>
      </c>
      <c r="B159" s="11" t="str">
        <f>IF('[1]#export'!A167="","",CONCATENATE('[1]#export'!N167&amp;" grant to "&amp;'[1]#export'!B167))</f>
        <v>Main grant to SEAPIA</v>
      </c>
      <c r="C159" s="11" t="str">
        <f>IF('[1]#export'!A167="","",'[1]#export'!D167)</f>
        <v>Manager salary/core costs</v>
      </c>
      <c r="D159" s="11" t="str">
        <f>IF('[1]#export'!A167="","",'[1]#fixed_data'!$B$3)</f>
        <v>GBP</v>
      </c>
      <c r="E159" s="12">
        <f>IF('[1]#export'!A167="","",'[1]#export'!E167)</f>
        <v>105000</v>
      </c>
      <c r="F159" s="13" t="str">
        <f>IF('[1]#export'!A167="","",TEXT('[1]#export'!F167,"yyyy-mm-dd"))</f>
        <v>2021-06-16</v>
      </c>
      <c r="G159" s="13" t="str">
        <f>IF('[1]#export'!A167="","",IF('[1]#export'!J167="","",TEXT('[1]#export'!J167,"yyyy-mm-dd")))</f>
        <v>2021-07-01</v>
      </c>
      <c r="H159" s="11" t="str">
        <f>IF('[1]#export'!A167="","",'[1]#export'!K167)</f>
        <v>36</v>
      </c>
      <c r="I159" s="11" t="str">
        <f>IF('[1]#export'!A167="","",IF(LEFT('[1]#export'!C167,3)="GB-",'[1]#export'!C167,IF(AND(K159="",L159=""),'[1]#fixed_data'!$B$4&amp;SUBSTITUTE(J159," ","-"),IF(K159="","GB-COH-"&amp;L159,IF(LEFT(K159,2)="SC","GB-SC-"&amp;K159,IF(AND(LEFT(K159,1)="1",LEN(K159)=6),"GB-NIC-"&amp;K159,"GB-CHC-"&amp;K159))))))</f>
        <v>GB-CHC-303048</v>
      </c>
      <c r="J159" s="11" t="str">
        <f>IF('[1]#export'!A167="","",'[1]#export'!B167)</f>
        <v>SEAPIA</v>
      </c>
      <c r="K159" s="14" t="str">
        <f>IF('[1]#export'!A167="","",IF(ISBLANK('[1]#export'!C167),"",IF(LEFT('[1]#export'!C167,3)="GB-","",'[1]#export'!C167)))</f>
        <v>303048</v>
      </c>
      <c r="L159" s="14"/>
      <c r="M159" s="11" t="str">
        <f>IF('[1]#export'!A167="","",IF('[1]#export'!H167="","",'[1]#export'!H167))</f>
        <v>SW6 2LL</v>
      </c>
      <c r="N159" s="11" t="str">
        <f>IF('[1]#export'!A167="","",IF('[1]#export'!L167="","",IF(LEFT('[1]#export'!L167,4)="http",'[1]#export'!L167,"http://"&amp;TRIM('[1]#export'!L167))))</f>
        <v>http://www.seapia.org</v>
      </c>
      <c r="O159" s="11" t="str">
        <f>IF('[1]#export'!A167="","",IF('[1]#export'!G167="","",IF(LEFT('[1]#export'!G167,13)="Discretionary","Multiple Boroughs",SUBSTITUTE('[1]#export'!G167,CHAR(10),", "))))</f>
        <v>H&amp;F</v>
      </c>
      <c r="P159" s="11" t="str">
        <f>IF('[1]#export'!A167="","",'[1]#fixed_data'!$B$5)</f>
        <v>GB-CHC-237725</v>
      </c>
      <c r="Q159" s="11" t="str">
        <f>IF('[1]#export'!A167="","",'[1]#fixed_data'!$B$6)</f>
        <v>John Lyon's Charity</v>
      </c>
      <c r="R159" s="11" t="str">
        <f>IF('[1]#export'!A167="","",IF('[1]#export'!N167="","",'[1]#export'!N167))</f>
        <v>Main</v>
      </c>
      <c r="S159" s="15" t="str">
        <f>IF('[1]#export'!A167="","",IF('[1]#export'!M167="","",'[1]#export'!M167))</f>
        <v>Main Grant</v>
      </c>
      <c r="T159" s="15" t="str">
        <f>IF('[1]#export'!A167="","",IF(AND(VALUE('[1]#export'!K167)&gt;12,OR('[1]#export'!M167="Bursary",'[1]#export'!M167="Main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9" s="15" t="str">
        <f>IF('[1]#export'!A167="","",IF('[1]#export'!Q167="","",'[1]#export'!Q167))</f>
        <v>Salary Costs</v>
      </c>
      <c r="V159" s="15" t="str">
        <f>IF('[1]#export'!A167="","",IF('[1]#export'!O167="","",'[1]#export'!O167))</f>
        <v>Children &amp; Families</v>
      </c>
      <c r="W159" s="15" t="str">
        <f>IF('[1]#export'!O167="","",'[1]#export'!$O$1)</f>
        <v>Programme Area</v>
      </c>
      <c r="X159" s="15" t="str">
        <f>IF('[1]#export'!A167="","",IF('[1]#export'!P167="","",'[1]#export'!P167))</f>
        <v>5-19 (School Age CYP)</v>
      </c>
      <c r="Y159" s="15" t="str">
        <f>IF('[1]#export'!P167="","",'[1]#export'!$P$1)</f>
        <v>Age Group</v>
      </c>
      <c r="Z159" s="16">
        <f>IF('[1]#export'!A167="","",'[1]#export'!I167)</f>
        <v>44676</v>
      </c>
      <c r="AA159" s="11" t="str">
        <f>IF('[1]#export'!A167="","",'[1]#fixed_data'!$B$8)</f>
        <v>http://jlc.london/</v>
      </c>
    </row>
    <row r="160" spans="1:27" x14ac:dyDescent="0.25">
      <c r="A160" s="11" t="str">
        <f>IF('[1]#export'!A168="","",CONCATENATE('[1]#fixed_data'!$B$2&amp;'[1]#export'!A168))</f>
        <v>360G-JLC-108454</v>
      </c>
      <c r="B160" s="11" t="str">
        <f>IF('[1]#export'!A168="","",CONCATENATE('[1]#export'!N168&amp;" grant to "&amp;'[1]#export'!B168))</f>
        <v>Internship grant to Snow Sports Foundation</v>
      </c>
      <c r="C160" s="11" t="str">
        <f>IF('[1]#export'!A168="","",'[1]#export'!D168)</f>
        <v>Two Snow Sports Scholarships</v>
      </c>
      <c r="D160" s="11" t="str">
        <f>IF('[1]#export'!A168="","",'[1]#fixed_data'!$B$3)</f>
        <v>GBP</v>
      </c>
      <c r="E160" s="12">
        <f>IF('[1]#export'!A168="","",'[1]#export'!E168)</f>
        <v>24700</v>
      </c>
      <c r="F160" s="13" t="str">
        <f>IF('[1]#export'!A168="","",TEXT('[1]#export'!F168,"yyyy-mm-dd"))</f>
        <v>2021-06-16</v>
      </c>
      <c r="G160" s="13" t="str">
        <f>IF('[1]#export'!A168="","",IF('[1]#export'!J168="","",TEXT('[1]#export'!J168,"yyyy-mm-dd")))</f>
        <v>2021-09-01</v>
      </c>
      <c r="H160" s="11" t="str">
        <f>IF('[1]#export'!A168="","",'[1]#export'!K168)</f>
        <v>12</v>
      </c>
      <c r="I160" s="11" t="str">
        <f>IF('[1]#export'!A168="","",IF(LEFT('[1]#export'!C168,3)="GB-",'[1]#export'!C168,IF(AND(K160="",L160=""),'[1]#fixed_data'!$B$4&amp;SUBSTITUTE(J160," ","-"),IF(K160="","GB-COH-"&amp;L160,IF(LEFT(K160,2)="SC","GB-SC-"&amp;K160,IF(AND(LEFT(K160,1)="1",LEN(K160)=6),"GB-NIC-"&amp;K160,"GB-CHC-"&amp;K160))))))</f>
        <v>GB-CHC-1158955</v>
      </c>
      <c r="J160" s="11" t="str">
        <f>IF('[1]#export'!A168="","",'[1]#export'!B168)</f>
        <v>Snow Sports Foundation</v>
      </c>
      <c r="K160" s="14" t="str">
        <f>IF('[1]#export'!A168="","",IF(ISBLANK('[1]#export'!C168),"",IF(LEFT('[1]#export'!C168,3)="GB-","",'[1]#export'!C168)))</f>
        <v>1158955</v>
      </c>
      <c r="L160" s="14"/>
      <c r="M160" s="11" t="str">
        <f>IF('[1]#export'!A168="","",IF('[1]#export'!H168="","",'[1]#export'!H168))</f>
        <v>HP22 4LY</v>
      </c>
      <c r="N160" s="11" t="str">
        <f>IF('[1]#export'!A168="","",IF('[1]#export'!L168="","",IF(LEFT('[1]#export'!L168,4)="http",'[1]#export'!L168,"http://"&amp;TRIM('[1]#export'!L168))))</f>
        <v>http://www.snowsportsfoundation.org.uk</v>
      </c>
      <c r="O160" s="11" t="str">
        <f>IF('[1]#export'!A168="","",IF('[1]#export'!G168="","",IF(LEFT('[1]#export'!G168,13)="Discretionary","Multiple Boroughs",SUBSTITUTE('[1]#export'!G168,CHAR(10),", "))))</f>
        <v>Multiple Boroughs</v>
      </c>
      <c r="P160" s="11" t="str">
        <f>IF('[1]#export'!A168="","",'[1]#fixed_data'!$B$5)</f>
        <v>GB-CHC-237725</v>
      </c>
      <c r="Q160" s="11" t="str">
        <f>IF('[1]#export'!A168="","",'[1]#fixed_data'!$B$6)</f>
        <v>John Lyon's Charity</v>
      </c>
      <c r="R160" s="11" t="str">
        <f>IF('[1]#export'!A168="","",IF('[1]#export'!N168="","",'[1]#export'!N168))</f>
        <v>Internship</v>
      </c>
      <c r="S160" s="15" t="str">
        <f>IF('[1]#export'!A168="","",IF('[1]#export'!M168="","",'[1]#export'!M168))</f>
        <v>Main Grant</v>
      </c>
      <c r="T160" s="15" t="str">
        <f>IF('[1]#export'!A168="","",IF(AND(VALUE('[1]#export'!K168)&gt;12,OR('[1]#export'!M168="Bursary",'[1]#export'!M168="Main Grant")),"Multiple year grants are approved in principle for the full term as outlined but are subject to satisfactory reporting and annual authority from the Charity's Trustee to release each tranche.",""))</f>
        <v/>
      </c>
      <c r="U160" s="15" t="str">
        <f>IF('[1]#export'!A168="","",IF('[1]#export'!Q168="","",'[1]#export'!Q168))</f>
        <v>Direct Project Costs</v>
      </c>
      <c r="V160" s="15" t="str">
        <f>IF('[1]#export'!A168="","",IF('[1]#export'!O168="","",'[1]#export'!O168))</f>
        <v>Training</v>
      </c>
      <c r="W160" s="15" t="str">
        <f>IF('[1]#export'!O168="","",'[1]#export'!$O$1)</f>
        <v>Programme Area</v>
      </c>
      <c r="X160" s="15" t="str">
        <f>IF('[1]#export'!A168="","",IF('[1]#export'!P168="","",'[1]#export'!P168))</f>
        <v>11-19 (Secondary YP)</v>
      </c>
      <c r="Y160" s="15" t="str">
        <f>IF('[1]#export'!P168="","",'[1]#export'!$P$1)</f>
        <v>Age Group</v>
      </c>
      <c r="Z160" s="16">
        <f>IF('[1]#export'!A168="","",'[1]#export'!I168)</f>
        <v>44449</v>
      </c>
      <c r="AA160" s="11" t="str">
        <f>IF('[1]#export'!A168="","",'[1]#fixed_data'!$B$8)</f>
        <v>http://jlc.london/</v>
      </c>
    </row>
    <row r="161" spans="1:27" x14ac:dyDescent="0.25">
      <c r="A161" s="11" t="str">
        <f>IF('[1]#export'!A169="","",CONCATENATE('[1]#fixed_data'!$B$2&amp;'[1]#export'!A169))</f>
        <v>360G-JLC-108541</v>
      </c>
      <c r="B161" s="11" t="str">
        <f>IF('[1]#export'!A169="","",CONCATENATE('[1]#export'!N169&amp;" grant to "&amp;'[1]#export'!B169))</f>
        <v>Main grant to Strength and Learning Through Horses</v>
      </c>
      <c r="C161" s="11" t="str">
        <f>IF('[1]#export'!A169="","",'[1]#export'!D169)</f>
        <v>Specialist Mental Health Workers</v>
      </c>
      <c r="D161" s="11" t="str">
        <f>IF('[1]#export'!A169="","",'[1]#fixed_data'!$B$3)</f>
        <v>GBP</v>
      </c>
      <c r="E161" s="12">
        <f>IF('[1]#export'!A169="","",'[1]#export'!E169)</f>
        <v>120000</v>
      </c>
      <c r="F161" s="13" t="str">
        <f>IF('[1]#export'!A169="","",TEXT('[1]#export'!F169,"yyyy-mm-dd"))</f>
        <v>2021-06-16</v>
      </c>
      <c r="G161" s="13" t="str">
        <f>IF('[1]#export'!A169="","",IF('[1]#export'!J169="","",TEXT('[1]#export'!J169,"yyyy-mm-dd")))</f>
        <v>2021-09-01</v>
      </c>
      <c r="H161" s="11" t="str">
        <f>IF('[1]#export'!A169="","",'[1]#export'!K169)</f>
        <v>36</v>
      </c>
      <c r="I161" s="11" t="str">
        <f>IF('[1]#export'!A169="","",IF(LEFT('[1]#export'!C169,3)="GB-",'[1]#export'!C169,IF(AND(K161="",L161=""),'[1]#fixed_data'!$B$4&amp;SUBSTITUTE(J161," ","-"),IF(K161="","GB-COH-"&amp;L161,IF(LEFT(K161,2)="SC","GB-SC-"&amp;K161,IF(AND(LEFT(K161,1)="1",LEN(K161)=6),"GB-NIC-"&amp;K161,"GB-CHC-"&amp;K161))))))</f>
        <v>GB-CHC-1159326</v>
      </c>
      <c r="J161" s="11" t="str">
        <f>IF('[1]#export'!A169="","",'[1]#export'!B169)</f>
        <v>Strength and Learning Through Horses</v>
      </c>
      <c r="K161" s="14" t="str">
        <f>IF('[1]#export'!A169="","",IF(ISBLANK('[1]#export'!C169),"",IF(LEFT('[1]#export'!C169,3)="GB-","",'[1]#export'!C169)))</f>
        <v>1159326</v>
      </c>
      <c r="L161" s="14"/>
      <c r="M161" s="11" t="str">
        <f>IF('[1]#export'!A169="","",IF('[1]#export'!H169="","",'[1]#export'!H169))</f>
        <v>EN5 2RE</v>
      </c>
      <c r="N161" s="11" t="str">
        <f>IF('[1]#export'!A169="","",IF('[1]#export'!L169="","",IF(LEFT('[1]#export'!L169,4)="http",'[1]#export'!L169,"http://"&amp;TRIM('[1]#export'!L169))))</f>
        <v>http://www.strengthandlearningthroughhorses.org</v>
      </c>
      <c r="O161" s="11" t="str">
        <f>IF('[1]#export'!A169="","",IF('[1]#export'!G169="","",IF(LEFT('[1]#export'!G169,13)="Discretionary","Multiple Boroughs",SUBSTITUTE('[1]#export'!G169,CHAR(10),", "))))</f>
        <v>Harrow, Barnet, Brent, Camden</v>
      </c>
      <c r="P161" s="11" t="str">
        <f>IF('[1]#export'!A169="","",'[1]#fixed_data'!$B$5)</f>
        <v>GB-CHC-237725</v>
      </c>
      <c r="Q161" s="11" t="str">
        <f>IF('[1]#export'!A169="","",'[1]#fixed_data'!$B$6)</f>
        <v>John Lyon's Charity</v>
      </c>
      <c r="R161" s="11" t="str">
        <f>IF('[1]#export'!A169="","",IF('[1]#export'!N169="","",'[1]#export'!N169))</f>
        <v>Main</v>
      </c>
      <c r="S161" s="15" t="str">
        <f>IF('[1]#export'!A169="","",IF('[1]#export'!M169="","",'[1]#export'!M169))</f>
        <v>Main Grant</v>
      </c>
      <c r="T161" s="15" t="str">
        <f>IF('[1]#export'!A169="","",IF(AND(VALUE('[1]#export'!K169)&gt;12,OR('[1]#export'!M169="Bursary",'[1]#export'!M169="Main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1" s="15" t="str">
        <f>IF('[1]#export'!A169="","",IF('[1]#export'!Q169="","",'[1]#export'!Q169))</f>
        <v>Salary Costs</v>
      </c>
      <c r="V161" s="15" t="str">
        <f>IF('[1]#export'!A169="","",IF('[1]#export'!O169="","",'[1]#export'!O169))</f>
        <v>Emotional Wellbeing</v>
      </c>
      <c r="W161" s="15" t="str">
        <f>IF('[1]#export'!O169="","",'[1]#export'!$O$1)</f>
        <v>Programme Area</v>
      </c>
      <c r="X161" s="15" t="str">
        <f>IF('[1]#export'!A169="","",IF('[1]#export'!P169="","",'[1]#export'!P169))</f>
        <v>0-25 Years Old</v>
      </c>
      <c r="Y161" s="15" t="str">
        <f>IF('[1]#export'!P169="","",'[1]#export'!$P$1)</f>
        <v>Age Group</v>
      </c>
      <c r="Z161" s="16">
        <f>IF('[1]#export'!A169="","",'[1]#export'!I169)</f>
        <v>44529</v>
      </c>
      <c r="AA161" s="11" t="str">
        <f>IF('[1]#export'!A169="","",'[1]#fixed_data'!$B$8)</f>
        <v>http://jlc.london/</v>
      </c>
    </row>
    <row r="162" spans="1:27" x14ac:dyDescent="0.25">
      <c r="A162" s="11" t="str">
        <f>IF('[1]#export'!A170="","",CONCATENATE('[1]#fixed_data'!$B$2&amp;'[1]#export'!A170))</f>
        <v>360G-JLC-108480</v>
      </c>
      <c r="B162" s="11" t="str">
        <f>IF('[1]#export'!A170="","",CONCATENATE('[1]#export'!N170&amp;" grant to "&amp;'[1]#export'!B170))</f>
        <v>Main grant to Tender</v>
      </c>
      <c r="C162" s="11" t="str">
        <f>IF('[1]#export'!A170="","",'[1]#export'!D170)</f>
        <v>Whole Youth Setting Programme</v>
      </c>
      <c r="D162" s="11" t="str">
        <f>IF('[1]#export'!A170="","",'[1]#fixed_data'!$B$3)</f>
        <v>GBP</v>
      </c>
      <c r="E162" s="12">
        <f>IF('[1]#export'!A170="","",'[1]#export'!E170)</f>
        <v>84000</v>
      </c>
      <c r="F162" s="13" t="str">
        <f>IF('[1]#export'!A170="","",TEXT('[1]#export'!F170,"yyyy-mm-dd"))</f>
        <v>2021-06-16</v>
      </c>
      <c r="G162" s="13" t="str">
        <f>IF('[1]#export'!A170="","",IF('[1]#export'!J170="","",TEXT('[1]#export'!J170,"yyyy-mm-dd")))</f>
        <v>2021-09-01</v>
      </c>
      <c r="H162" s="11" t="str">
        <f>IF('[1]#export'!A170="","",'[1]#export'!K170)</f>
        <v>36</v>
      </c>
      <c r="I162" s="11" t="str">
        <f>IF('[1]#export'!A170="","",IF(LEFT('[1]#export'!C170,3)="GB-",'[1]#export'!C170,IF(AND(K162="",L162=""),'[1]#fixed_data'!$B$4&amp;SUBSTITUTE(J162," ","-"),IF(K162="","GB-COH-"&amp;L162,IF(LEFT(K162,2)="SC","GB-SC-"&amp;K162,IF(AND(LEFT(K162,1)="1",LEN(K162)=6),"GB-NIC-"&amp;K162,"GB-CHC-"&amp;K162))))))</f>
        <v>GB-CHC-1100214</v>
      </c>
      <c r="J162" s="11" t="str">
        <f>IF('[1]#export'!A170="","",'[1]#export'!B170)</f>
        <v>Tender</v>
      </c>
      <c r="K162" s="14" t="str">
        <f>IF('[1]#export'!A170="","",IF(ISBLANK('[1]#export'!C170),"",IF(LEFT('[1]#export'!C170,3)="GB-","",'[1]#export'!C170)))</f>
        <v>1100214</v>
      </c>
      <c r="L162" s="14"/>
      <c r="M162" s="11" t="str">
        <f>IF('[1]#export'!A170="","",IF('[1]#export'!H170="","",'[1]#export'!H170))</f>
        <v>N7 6PA</v>
      </c>
      <c r="N162" s="11" t="str">
        <f>IF('[1]#export'!A170="","",IF('[1]#export'!L170="","",IF(LEFT('[1]#export'!L170,4)="http",'[1]#export'!L170,"http://"&amp;TRIM('[1]#export'!L170))))</f>
        <v>http://www.tender.org.uk</v>
      </c>
      <c r="O162" s="11" t="str">
        <f>IF('[1]#export'!A170="","",IF('[1]#export'!G170="","",IF(LEFT('[1]#export'!G170,13)="Discretionary","Multiple Boroughs",SUBSTITUTE('[1]#export'!G170,CHAR(10),", "))))</f>
        <v>Multiple Boroughs</v>
      </c>
      <c r="P162" s="11" t="str">
        <f>IF('[1]#export'!A170="","",'[1]#fixed_data'!$B$5)</f>
        <v>GB-CHC-237725</v>
      </c>
      <c r="Q162" s="11" t="str">
        <f>IF('[1]#export'!A170="","",'[1]#fixed_data'!$B$6)</f>
        <v>John Lyon's Charity</v>
      </c>
      <c r="R162" s="11" t="str">
        <f>IF('[1]#export'!A170="","",IF('[1]#export'!N170="","",'[1]#export'!N170))</f>
        <v>Main</v>
      </c>
      <c r="S162" s="15" t="str">
        <f>IF('[1]#export'!A170="","",IF('[1]#export'!M170="","",'[1]#export'!M170))</f>
        <v>Main Grant</v>
      </c>
      <c r="T162" s="15" t="str">
        <f>IF('[1]#export'!A170="","",IF(AND(VALUE('[1]#export'!K170)&gt;12,OR('[1]#export'!M170="Bursary",'[1]#export'!M170="Main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2" s="15" t="str">
        <f>IF('[1]#export'!A170="","",IF('[1]#export'!Q170="","",'[1]#export'!Q170))</f>
        <v>Direct Project Costs</v>
      </c>
      <c r="V162" s="15" t="str">
        <f>IF('[1]#export'!A170="","",IF('[1]#export'!O170="","",'[1]#export'!O170))</f>
        <v>Youth Issues</v>
      </c>
      <c r="W162" s="15" t="str">
        <f>IF('[1]#export'!O170="","",'[1]#export'!$O$1)</f>
        <v>Programme Area</v>
      </c>
      <c r="X162" s="15" t="str">
        <f>IF('[1]#export'!A170="","",IF('[1]#export'!P170="","",'[1]#export'!P170))</f>
        <v>11-25 (Secondary+ YP)</v>
      </c>
      <c r="Y162" s="15" t="str">
        <f>IF('[1]#export'!P170="","",'[1]#export'!$P$1)</f>
        <v>Age Group</v>
      </c>
      <c r="Z162" s="16">
        <f>IF('[1]#export'!A170="","",'[1]#export'!I170)</f>
        <v>44631</v>
      </c>
      <c r="AA162" s="11" t="str">
        <f>IF('[1]#export'!A170="","",'[1]#fixed_data'!$B$8)</f>
        <v>http://jlc.london/</v>
      </c>
    </row>
    <row r="163" spans="1:27" x14ac:dyDescent="0.25">
      <c r="A163" s="11" t="str">
        <f>IF('[1]#export'!A171="","",CONCATENATE('[1]#fixed_data'!$B$2&amp;'[1]#export'!A171))</f>
        <v>360G-JLC-108510</v>
      </c>
      <c r="B163" s="11" t="str">
        <f>IF('[1]#export'!A171="","",CONCATENATE('[1]#export'!N171&amp;" grant to "&amp;'[1]#export'!B171))</f>
        <v>Main grant to The US Charitable Trust</v>
      </c>
      <c r="C163" s="11" t="str">
        <f>IF('[1]#export'!A171="","",'[1]#export'!D171)</f>
        <v>COO salary</v>
      </c>
      <c r="D163" s="11" t="str">
        <f>IF('[1]#export'!A171="","",'[1]#fixed_data'!$B$3)</f>
        <v>GBP</v>
      </c>
      <c r="E163" s="12">
        <f>IF('[1]#export'!A171="","",'[1]#export'!E171)</f>
        <v>99000</v>
      </c>
      <c r="F163" s="13" t="str">
        <f>IF('[1]#export'!A171="","",TEXT('[1]#export'!F171,"yyyy-mm-dd"))</f>
        <v>2021-06-16</v>
      </c>
      <c r="G163" s="13" t="str">
        <f>IF('[1]#export'!A171="","",IF('[1]#export'!J171="","",TEXT('[1]#export'!J171,"yyyy-mm-dd")))</f>
        <v>2021-07-05</v>
      </c>
      <c r="H163" s="11" t="str">
        <f>IF('[1]#export'!A171="","",'[1]#export'!K171)</f>
        <v>36</v>
      </c>
      <c r="I163" s="11" t="str">
        <f>IF('[1]#export'!A171="","",IF(LEFT('[1]#export'!C171,3)="GB-",'[1]#export'!C171,IF(AND(K163="",L163=""),'[1]#fixed_data'!$B$4&amp;SUBSTITUTE(J163," ","-"),IF(K163="","GB-COH-"&amp;L163,IF(LEFT(K163,2)="SC","GB-SC-"&amp;K163,IF(AND(LEFT(K163,1)="1",LEN(K163)=6),"GB-NIC-"&amp;K163,"GB-CHC-"&amp;K163))))))</f>
        <v>GB-CHC-1147089</v>
      </c>
      <c r="J163" s="11" t="str">
        <f>IF('[1]#export'!A171="","",'[1]#export'!B171)</f>
        <v>The US Charitable Trust</v>
      </c>
      <c r="K163" s="14" t="str">
        <f>IF('[1]#export'!A171="","",IF(ISBLANK('[1]#export'!C171),"",IF(LEFT('[1]#export'!C171,3)="GB-","",'[1]#export'!C171)))</f>
        <v>1147089</v>
      </c>
      <c r="L163" s="14"/>
      <c r="M163" s="11" t="str">
        <f>IF('[1]#export'!A171="","",IF('[1]#export'!H171="","",'[1]#export'!H171))</f>
        <v>NW10 3RN</v>
      </c>
      <c r="N163" s="11" t="str">
        <f>IF('[1]#export'!A171="","",IF('[1]#export'!L171="","",IF(LEFT('[1]#export'!L171,4)="http",'[1]#export'!L171,"http://"&amp;TRIM('[1]#export'!L171))))</f>
        <v>http://www.urbansurvival.org</v>
      </c>
      <c r="O163" s="11" t="str">
        <f>IF('[1]#export'!A171="","",IF('[1]#export'!G171="","",IF(LEFT('[1]#export'!G171,13)="Discretionary","Multiple Boroughs",SUBSTITUTE('[1]#export'!G171,CHAR(10),", "))))</f>
        <v>Brent</v>
      </c>
      <c r="P163" s="11" t="str">
        <f>IF('[1]#export'!A171="","",'[1]#fixed_data'!$B$5)</f>
        <v>GB-CHC-237725</v>
      </c>
      <c r="Q163" s="11" t="str">
        <f>IF('[1]#export'!A171="","",'[1]#fixed_data'!$B$6)</f>
        <v>John Lyon's Charity</v>
      </c>
      <c r="R163" s="11" t="str">
        <f>IF('[1]#export'!A171="","",IF('[1]#export'!N171="","",'[1]#export'!N171))</f>
        <v>Main</v>
      </c>
      <c r="S163" s="15" t="str">
        <f>IF('[1]#export'!A171="","",IF('[1]#export'!M171="","",'[1]#export'!M171))</f>
        <v>Main Grant</v>
      </c>
      <c r="T163" s="15" t="str">
        <f>IF('[1]#export'!A171="","",IF(AND(VALUE('[1]#export'!K171)&gt;12,OR('[1]#export'!M171="Bursary",'[1]#export'!M171="Main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3" s="15" t="str">
        <f>IF('[1]#export'!A171="","",IF('[1]#export'!Q171="","",'[1]#export'!Q171))</f>
        <v>Salary Costs</v>
      </c>
      <c r="V163" s="15" t="str">
        <f>IF('[1]#export'!A171="","",IF('[1]#export'!O171="","",'[1]#export'!O171))</f>
        <v>Training</v>
      </c>
      <c r="W163" s="15" t="str">
        <f>IF('[1]#export'!O171="","",'[1]#export'!$O$1)</f>
        <v>Programme Area</v>
      </c>
      <c r="X163" s="15" t="str">
        <f>IF('[1]#export'!A171="","",IF('[1]#export'!P171="","",'[1]#export'!P171))</f>
        <v>11-25 (Secondary+ YP)</v>
      </c>
      <c r="Y163" s="15" t="str">
        <f>IF('[1]#export'!P171="","",'[1]#export'!$P$1)</f>
        <v>Age Group</v>
      </c>
      <c r="Z163" s="16">
        <f>IF('[1]#export'!A171="","",'[1]#export'!I171)</f>
        <v>44680</v>
      </c>
      <c r="AA163" s="11" t="str">
        <f>IF('[1]#export'!A171="","",'[1]#fixed_data'!$B$8)</f>
        <v>http://jlc.london/</v>
      </c>
    </row>
    <row r="164" spans="1:27" x14ac:dyDescent="0.25">
      <c r="A164" s="11" t="str">
        <f>IF('[1]#export'!A172="","",CONCATENATE('[1]#fixed_data'!$B$2&amp;'[1]#export'!A172))</f>
        <v>360G-JLC-108430</v>
      </c>
      <c r="B164" s="11" t="str">
        <f>IF('[1]#export'!A172="","",CONCATENATE('[1]#export'!N172&amp;" grant to "&amp;'[1]#export'!B172))</f>
        <v>Main grant to The Wallace Collection</v>
      </c>
      <c r="C164" s="11" t="str">
        <f>IF('[1]#export'!A172="","",'[1]#export'!D172)</f>
        <v>SEND Engagement Programme</v>
      </c>
      <c r="D164" s="11" t="str">
        <f>IF('[1]#export'!A172="","",'[1]#fixed_data'!$B$3)</f>
        <v>GBP</v>
      </c>
      <c r="E164" s="12">
        <f>IF('[1]#export'!A172="","",'[1]#export'!E172)</f>
        <v>111000</v>
      </c>
      <c r="F164" s="13" t="str">
        <f>IF('[1]#export'!A172="","",TEXT('[1]#export'!F172,"yyyy-mm-dd"))</f>
        <v>2021-06-16</v>
      </c>
      <c r="G164" s="13" t="str">
        <f>IF('[1]#export'!A172="","",IF('[1]#export'!J172="","",TEXT('[1]#export'!J172,"yyyy-mm-dd")))</f>
        <v>2021-09-01</v>
      </c>
      <c r="H164" s="11" t="str">
        <f>IF('[1]#export'!A172="","",'[1]#export'!K172)</f>
        <v>36</v>
      </c>
      <c r="I164" s="11" t="str">
        <f>IF('[1]#export'!A172="","",IF(LEFT('[1]#export'!C172,3)="GB-",'[1]#export'!C172,IF(AND(K164="",L164=""),'[1]#fixed_data'!$B$4&amp;SUBSTITUTE(J164," ","-"),IF(K164="","GB-COH-"&amp;L164,IF(LEFT(K164,2)="SC","GB-SC-"&amp;K164,IF(AND(LEFT(K164,1)="1",LEN(K164)=6),"GB-NIC-"&amp;K164,"GB-CHC-"&amp;K164))))))</f>
        <v>GB-CHC-1109802</v>
      </c>
      <c r="J164" s="11" t="str">
        <f>IF('[1]#export'!A172="","",'[1]#export'!B172)</f>
        <v>The Wallace Collection</v>
      </c>
      <c r="K164" s="14">
        <f>IF('[1]#export'!A172="","",IF(ISBLANK('[1]#export'!C172),"",IF(LEFT('[1]#export'!C172,3)="GB-","",'[1]#export'!C172)))</f>
        <v>1109802</v>
      </c>
      <c r="L164" s="14"/>
      <c r="M164" s="11" t="str">
        <f>IF('[1]#export'!A172="","",IF('[1]#export'!H172="","",'[1]#export'!H172))</f>
        <v>W1U 3BN</v>
      </c>
      <c r="N164" s="11" t="str">
        <f>IF('[1]#export'!A172="","",IF('[1]#export'!L172="","",IF(LEFT('[1]#export'!L172,4)="http",'[1]#export'!L172,"http://"&amp;TRIM('[1]#export'!L172))))</f>
        <v>http://www.wallacecollection.org/</v>
      </c>
      <c r="O164" s="11" t="str">
        <f>IF('[1]#export'!A172="","",IF('[1]#export'!G172="","",IF(LEFT('[1]#export'!G172,13)="Discretionary","Multiple Boroughs",SUBSTITUTE('[1]#export'!G172,CHAR(10),", "))))</f>
        <v>Harrow, Barnet, Brent, Ealing, Camden</v>
      </c>
      <c r="P164" s="11" t="str">
        <f>IF('[1]#export'!A172="","",'[1]#fixed_data'!$B$5)</f>
        <v>GB-CHC-237725</v>
      </c>
      <c r="Q164" s="11" t="str">
        <f>IF('[1]#export'!A172="","",'[1]#fixed_data'!$B$6)</f>
        <v>John Lyon's Charity</v>
      </c>
      <c r="R164" s="11" t="str">
        <f>IF('[1]#export'!A172="","",IF('[1]#export'!N172="","",'[1]#export'!N172))</f>
        <v>Main</v>
      </c>
      <c r="S164" s="15" t="str">
        <f>IF('[1]#export'!A172="","",IF('[1]#export'!M172="","",'[1]#export'!M172))</f>
        <v>Main Grant</v>
      </c>
      <c r="T164" s="15" t="str">
        <f>IF('[1]#export'!A172="","",IF(AND(VALUE('[1]#export'!K172)&gt;12,OR('[1]#export'!M172="Bursary",'[1]#export'!M172="Main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4" s="15" t="str">
        <f>IF('[1]#export'!A172="","",IF('[1]#export'!Q172="","",'[1]#export'!Q172))</f>
        <v>Direct Project Costs</v>
      </c>
      <c r="V164" s="15" t="str">
        <f>IF('[1]#export'!A172="","",IF('[1]#export'!O172="","",'[1]#export'!O172))</f>
        <v>Arts &amp; Science</v>
      </c>
      <c r="W164" s="15" t="str">
        <f>IF('[1]#export'!O172="","",'[1]#export'!$O$1)</f>
        <v>Programme Area</v>
      </c>
      <c r="X164" s="15" t="str">
        <f>IF('[1]#export'!A172="","",IF('[1]#export'!P172="","",'[1]#export'!P172))</f>
        <v>5-19 (School Age CYP)</v>
      </c>
      <c r="Y164" s="15" t="str">
        <f>IF('[1]#export'!P172="","",'[1]#export'!$P$1)</f>
        <v>Age Group</v>
      </c>
      <c r="Z164" s="16">
        <f>IF('[1]#export'!A172="","",'[1]#export'!I172)</f>
        <v>44449</v>
      </c>
      <c r="AA164" s="11" t="str">
        <f>IF('[1]#export'!A172="","",'[1]#fixed_data'!$B$8)</f>
        <v>http://jlc.london/</v>
      </c>
    </row>
    <row r="165" spans="1:27" x14ac:dyDescent="0.25">
      <c r="A165" s="11" t="str">
        <f>IF('[1]#export'!A173="","",CONCATENATE('[1]#fixed_data'!$B$2&amp;'[1]#export'!A173))</f>
        <v>360G-JLC-108519</v>
      </c>
      <c r="B165" s="11" t="str">
        <f>IF('[1]#export'!A173="","",CONCATENATE('[1]#export'!N173&amp;" grant to "&amp;'[1]#export'!B173))</f>
        <v>Main grant to Westminster Befriend a Family</v>
      </c>
      <c r="C165" s="11" t="str">
        <f>IF('[1]#export'!A173="","",'[1]#export'!D173)</f>
        <v>Youth and Family Support</v>
      </c>
      <c r="D165" s="11" t="str">
        <f>IF('[1]#export'!A173="","",'[1]#fixed_data'!$B$3)</f>
        <v>GBP</v>
      </c>
      <c r="E165" s="12">
        <f>IF('[1]#export'!A173="","",'[1]#export'!E173)</f>
        <v>75000</v>
      </c>
      <c r="F165" s="13" t="str">
        <f>IF('[1]#export'!A173="","",TEXT('[1]#export'!F173,"yyyy-mm-dd"))</f>
        <v>2021-06-16</v>
      </c>
      <c r="G165" s="13" t="str">
        <f>IF('[1]#export'!A173="","",IF('[1]#export'!J173="","",TEXT('[1]#export'!J173,"yyyy-mm-dd")))</f>
        <v>2021-06-28</v>
      </c>
      <c r="H165" s="11" t="str">
        <f>IF('[1]#export'!A173="","",'[1]#export'!K173)</f>
        <v>36</v>
      </c>
      <c r="I165" s="11" t="str">
        <f>IF('[1]#export'!A173="","",IF(LEFT('[1]#export'!C173,3)="GB-",'[1]#export'!C173,IF(AND(K165="",L165=""),'[1]#fixed_data'!$B$4&amp;SUBSTITUTE(J165," ","-"),IF(K165="","GB-COH-"&amp;L165,IF(LEFT(K165,2)="SC","GB-SC-"&amp;K165,IF(AND(LEFT(K165,1)="1",LEN(K165)=6),"GB-NIC-"&amp;K165,"GB-CHC-"&amp;K165))))))</f>
        <v>GB-CHC-1082452</v>
      </c>
      <c r="J165" s="11" t="str">
        <f>IF('[1]#export'!A173="","",'[1]#export'!B173)</f>
        <v>Westminster Befriend a Family</v>
      </c>
      <c r="K165" s="14" t="str">
        <f>IF('[1]#export'!A173="","",IF(ISBLANK('[1]#export'!C173),"",IF(LEFT('[1]#export'!C173,3)="GB-","",'[1]#export'!C173)))</f>
        <v>1082452</v>
      </c>
      <c r="L165" s="14"/>
      <c r="M165" s="11" t="str">
        <f>IF('[1]#export'!A173="","",IF('[1]#export'!H173="","",'[1]#export'!H173))</f>
        <v>SW1W 0QP</v>
      </c>
      <c r="N165" s="11" t="str">
        <f>IF('[1]#export'!A173="","",IF('[1]#export'!L173="","",IF(LEFT('[1]#export'!L173,4)="http",'[1]#export'!L173,"http://"&amp;TRIM('[1]#export'!L173))))</f>
        <v>http://www.befriendafamily.co.uk</v>
      </c>
      <c r="O165" s="11" t="str">
        <f>IF('[1]#export'!A173="","",IF('[1]#export'!G173="","",IF(LEFT('[1]#export'!G173,13)="Discretionary","Multiple Boroughs",SUBSTITUTE('[1]#export'!G173,CHAR(10),", "))))</f>
        <v>Westminster, RBKC</v>
      </c>
      <c r="P165" s="11" t="str">
        <f>IF('[1]#export'!A173="","",'[1]#fixed_data'!$B$5)</f>
        <v>GB-CHC-237725</v>
      </c>
      <c r="Q165" s="11" t="str">
        <f>IF('[1]#export'!A173="","",'[1]#fixed_data'!$B$6)</f>
        <v>John Lyon's Charity</v>
      </c>
      <c r="R165" s="11" t="str">
        <f>IF('[1]#export'!A173="","",IF('[1]#export'!N173="","",'[1]#export'!N173))</f>
        <v>Main</v>
      </c>
      <c r="S165" s="15" t="str">
        <f>IF('[1]#export'!A173="","",IF('[1]#export'!M173="","",'[1]#export'!M173))</f>
        <v>Main Grant</v>
      </c>
      <c r="T165" s="15" t="str">
        <f>IF('[1]#export'!A173="","",IF(AND(VALUE('[1]#export'!K173)&gt;12,OR('[1]#export'!M173="Bursary",'[1]#export'!M173="Main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5" s="15" t="str">
        <f>IF('[1]#export'!A173="","",IF('[1]#export'!Q173="","",'[1]#export'!Q173))</f>
        <v>Salary Costs</v>
      </c>
      <c r="V165" s="15" t="str">
        <f>IF('[1]#export'!A173="","",IF('[1]#export'!O173="","",'[1]#export'!O173))</f>
        <v>Children &amp; Families</v>
      </c>
      <c r="W165" s="15" t="str">
        <f>IF('[1]#export'!O173="","",'[1]#export'!$O$1)</f>
        <v>Programme Area</v>
      </c>
      <c r="X165" s="15" t="str">
        <f>IF('[1]#export'!A173="","",IF('[1]#export'!P173="","",'[1]#export'!P173))</f>
        <v>11-25 (Secondary+ YP)</v>
      </c>
      <c r="Y165" s="15" t="str">
        <f>IF('[1]#export'!P173="","",'[1]#export'!$P$1)</f>
        <v>Age Group</v>
      </c>
      <c r="Z165" s="16">
        <f>IF('[1]#export'!A173="","",'[1]#export'!I173)</f>
        <v>44718</v>
      </c>
      <c r="AA165" s="11" t="str">
        <f>IF('[1]#export'!A173="","",'[1]#fixed_data'!$B$8)</f>
        <v>http://jlc.london/</v>
      </c>
    </row>
    <row r="166" spans="1:27" x14ac:dyDescent="0.25">
      <c r="A166" s="11" t="str">
        <f>IF('[1]#export'!A174="","",CONCATENATE('[1]#fixed_data'!$B$2&amp;'[1]#export'!A174))</f>
        <v>360G-JLC-108600</v>
      </c>
      <c r="B166" s="11" t="str">
        <f>IF('[1]#export'!A174="","",CONCATENATE('[1]#export'!N174&amp;" grant to "&amp;'[1]#export'!B174))</f>
        <v>Recovery grant to The Wish Centre</v>
      </c>
      <c r="C166" s="11" t="str">
        <f>IF('[1]#export'!A174="","",'[1]#export'!D174)</f>
        <v>Core Costs</v>
      </c>
      <c r="D166" s="11" t="str">
        <f>IF('[1]#export'!A174="","",'[1]#fixed_data'!$B$3)</f>
        <v>GBP</v>
      </c>
      <c r="E166" s="12">
        <f>IF('[1]#export'!A174="","",'[1]#export'!E174)</f>
        <v>150000</v>
      </c>
      <c r="F166" s="13" t="str">
        <f>IF('[1]#export'!A174="","",TEXT('[1]#export'!F174,"yyyy-mm-dd"))</f>
        <v>2021-06-16</v>
      </c>
      <c r="G166" s="13" t="str">
        <f>IF('[1]#export'!A174="","",IF('[1]#export'!J174="","",TEXT('[1]#export'!J174,"yyyy-mm-dd")))</f>
        <v>2021-07-01</v>
      </c>
      <c r="H166" s="11" t="str">
        <f>IF('[1]#export'!A174="","",'[1]#export'!K174)</f>
        <v>36</v>
      </c>
      <c r="I166" s="11" t="str">
        <f>IF('[1]#export'!A174="","",IF(LEFT('[1]#export'!C174,3)="GB-",'[1]#export'!C174,IF(AND(K166="",L166=""),'[1]#fixed_data'!$B$4&amp;SUBSTITUTE(J166," ","-"),IF(K166="","GB-COH-"&amp;L166,IF(LEFT(K166,2)="SC","GB-SC-"&amp;K166,IF(AND(LEFT(K166,1)="1",LEN(K166)=6),"GB-NIC-"&amp;K166,"GB-CHC-"&amp;K166))))))</f>
        <v>GB-CHC-1125263</v>
      </c>
      <c r="J166" s="11" t="str">
        <f>IF('[1]#export'!A174="","",'[1]#export'!B174)</f>
        <v>The Wish Centre</v>
      </c>
      <c r="K166" s="14" t="str">
        <f>IF('[1]#export'!A174="","",IF(ISBLANK('[1]#export'!C174),"",IF(LEFT('[1]#export'!C174,3)="GB-","",'[1]#export'!C174)))</f>
        <v>1125263</v>
      </c>
      <c r="L166" s="14"/>
      <c r="M166" s="11" t="str">
        <f>IF('[1]#export'!A174="","",IF('[1]#export'!H174="","",'[1]#export'!H174))</f>
        <v>HA3 6QH</v>
      </c>
      <c r="N166" s="11" t="str">
        <f>IF('[1]#export'!A174="","",IF('[1]#export'!L174="","",IF(LEFT('[1]#export'!L174,4)="http",'[1]#export'!L174,"http://"&amp;TRIM('[1]#export'!L174))))</f>
        <v>http://www.thewishcentre.org.uk</v>
      </c>
      <c r="O166" s="11" t="str">
        <f>IF('[1]#export'!A174="","",IF('[1]#export'!G174="","",IF(LEFT('[1]#export'!G174,13)="Discretionary","Multiple Boroughs",SUBSTITUTE('[1]#export'!G174,CHAR(10),", "))))</f>
        <v>Harrow, Barnet, Brent, Camden</v>
      </c>
      <c r="P166" s="11" t="str">
        <f>IF('[1]#export'!A174="","",'[1]#fixed_data'!$B$5)</f>
        <v>GB-CHC-237725</v>
      </c>
      <c r="Q166" s="11" t="str">
        <f>IF('[1]#export'!A174="","",'[1]#fixed_data'!$B$6)</f>
        <v>John Lyon's Charity</v>
      </c>
      <c r="R166" s="11" t="str">
        <f>IF('[1]#export'!A174="","",IF('[1]#export'!N174="","",'[1]#export'!N174))</f>
        <v>Recovery</v>
      </c>
      <c r="S166" s="15" t="str">
        <f>IF('[1]#export'!A174="","",IF('[1]#export'!M174="","",'[1]#export'!M174))</f>
        <v>Main Grant</v>
      </c>
      <c r="T166" s="15" t="str">
        <f>IF('[1]#export'!A174="","",IF(AND(VALUE('[1]#export'!K174)&gt;12,OR('[1]#export'!M174="Bursary",'[1]#export'!M174="Main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6" s="15" t="str">
        <f>IF('[1]#export'!A174="","",IF('[1]#export'!Q174="","",'[1]#export'!Q174))</f>
        <v>Core Costs</v>
      </c>
      <c r="V166" s="15" t="str">
        <f>IF('[1]#export'!A174="","",IF('[1]#export'!O174="","",'[1]#export'!O174))</f>
        <v>Emotional Wellbeing</v>
      </c>
      <c r="W166" s="15" t="str">
        <f>IF('[1]#export'!O174="","",'[1]#export'!$O$1)</f>
        <v>Programme Area</v>
      </c>
      <c r="X166" s="15" t="str">
        <f>IF('[1]#export'!A174="","",IF('[1]#export'!P174="","",'[1]#export'!P174))</f>
        <v>11-25 (Secondary+ YP)</v>
      </c>
      <c r="Y166" s="15" t="str">
        <f>IF('[1]#export'!P174="","",'[1]#export'!$P$1)</f>
        <v>Age Group</v>
      </c>
      <c r="Z166" s="16">
        <f>IF('[1]#export'!A174="","",'[1]#export'!I174)</f>
        <v>44697</v>
      </c>
      <c r="AA166" s="11" t="str">
        <f>IF('[1]#export'!A174="","",'[1]#fixed_data'!$B$8)</f>
        <v>http://jlc.london/</v>
      </c>
    </row>
    <row r="167" spans="1:27" x14ac:dyDescent="0.25">
      <c r="A167" s="11" t="str">
        <f>IF('[1]#export'!A175="","",CONCATENATE('[1]#fixed_data'!$B$2&amp;'[1]#export'!A175))</f>
        <v>360G-JLC-108619</v>
      </c>
      <c r="B167" s="11" t="str">
        <f>IF('[1]#export'!A175="","",CONCATENATE('[1]#export'!N175&amp;" grant to "&amp;'[1]#export'!B175))</f>
        <v xml:space="preserve">YPF Small Grants grant to Young Barnet Foundation </v>
      </c>
      <c r="C167" s="11" t="str">
        <f>IF('[1]#export'!A175="","",'[1]#export'!D175)</f>
        <v>HSC YPF Small Grants Fund Barnet</v>
      </c>
      <c r="D167" s="11" t="str">
        <f>IF('[1]#export'!A175="","",'[1]#fixed_data'!$B$3)</f>
        <v>GBP</v>
      </c>
      <c r="E167" s="12">
        <f>IF('[1]#export'!A175="","",'[1]#export'!E175)</f>
        <v>100000</v>
      </c>
      <c r="F167" s="13" t="str">
        <f>IF('[1]#export'!A175="","",TEXT('[1]#export'!F175,"yyyy-mm-dd"))</f>
        <v>2021-06-16</v>
      </c>
      <c r="G167" s="13" t="str">
        <f>IF('[1]#export'!A175="","",IF('[1]#export'!J175="","",TEXT('[1]#export'!J175,"yyyy-mm-dd")))</f>
        <v>2021-09-01</v>
      </c>
      <c r="H167" s="11" t="str">
        <f>IF('[1]#export'!A175="","",'[1]#export'!K175)</f>
        <v>24</v>
      </c>
      <c r="I167" s="11" t="str">
        <f>IF('[1]#export'!A175="","",IF(LEFT('[1]#export'!C175,3)="GB-",'[1]#export'!C175,IF(AND(K167="",L167=""),'[1]#fixed_data'!$B$4&amp;SUBSTITUTE(J167," ","-"),IF(K167="","GB-COH-"&amp;L167,IF(LEFT(K167,2)="SC","GB-SC-"&amp;K167,IF(AND(LEFT(K167,1)="1",LEN(K167)=6),"GB-NIC-"&amp;K167,"GB-CHC-"&amp;K167))))))</f>
        <v>GB-CHC-1164713</v>
      </c>
      <c r="J167" s="11" t="str">
        <f>IF('[1]#export'!A175="","",'[1]#export'!B175)</f>
        <v xml:space="preserve">Young Barnet Foundation </v>
      </c>
      <c r="K167" s="14" t="str">
        <f>IF('[1]#export'!A175="","",IF(ISBLANK('[1]#export'!C175),"",IF(LEFT('[1]#export'!C175,3)="GB-","",'[1]#export'!C175)))</f>
        <v>1164713</v>
      </c>
      <c r="L167" s="14"/>
      <c r="M167" s="11" t="str">
        <f>IF('[1]#export'!A175="","",IF('[1]#export'!H175="","",'[1]#export'!H175))</f>
        <v>EN4 8SG</v>
      </c>
      <c r="N167" s="11" t="str">
        <f>IF('[1]#export'!A175="","",IF('[1]#export'!L175="","",IF(LEFT('[1]#export'!L175,4)="http",'[1]#export'!L175,"http://"&amp;TRIM('[1]#export'!L175))))</f>
        <v>http://www.youngbarnetfoundation.org.uk</v>
      </c>
      <c r="O167" s="11" t="str">
        <f>IF('[1]#export'!A175="","",IF('[1]#export'!G175="","",IF(LEFT('[1]#export'!G175,13)="Discretionary","Multiple Boroughs",SUBSTITUTE('[1]#export'!G175,CHAR(10),", "))))</f>
        <v>Barnet</v>
      </c>
      <c r="P167" s="11" t="str">
        <f>IF('[1]#export'!A175="","",'[1]#fixed_data'!$B$5)</f>
        <v>GB-CHC-237725</v>
      </c>
      <c r="Q167" s="11" t="str">
        <f>IF('[1]#export'!A175="","",'[1]#fixed_data'!$B$6)</f>
        <v>John Lyon's Charity</v>
      </c>
      <c r="R167" s="11" t="str">
        <f>IF('[1]#export'!A175="","",IF('[1]#export'!N175="","",'[1]#export'!N175))</f>
        <v>YPF Small Grants</v>
      </c>
      <c r="S167" s="15" t="str">
        <f>IF('[1]#export'!A175="","",IF('[1]#export'!M175="","",'[1]#export'!M175))</f>
        <v>Main Grant</v>
      </c>
      <c r="T167" s="15" t="str">
        <f>IF('[1]#export'!A175="","",IF(AND(VALUE('[1]#export'!K175)&gt;12,OR('[1]#export'!M175="Bursary",'[1]#export'!M175="Main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7" s="15" t="str">
        <f>IF('[1]#export'!A175="","",IF('[1]#export'!Q175="","",'[1]#export'!Q175))</f>
        <v>Direct Project Costs</v>
      </c>
      <c r="V167" s="15" t="str">
        <f>IF('[1]#export'!A175="","",IF('[1]#export'!O175="","",'[1]#export'!O175))</f>
        <v>Capacity Building</v>
      </c>
      <c r="W167" s="15" t="str">
        <f>IF('[1]#export'!O175="","",'[1]#export'!$O$1)</f>
        <v>Programme Area</v>
      </c>
      <c r="X167" s="15" t="str">
        <f>IF('[1]#export'!A175="","",IF('[1]#export'!P175="","",'[1]#export'!P175))</f>
        <v>0-25 Years Old</v>
      </c>
      <c r="Y167" s="15" t="str">
        <f>IF('[1]#export'!P175="","",'[1]#export'!$P$1)</f>
        <v>Age Group</v>
      </c>
      <c r="Z167" s="16">
        <f>IF('[1]#export'!A175="","",'[1]#export'!I175)</f>
        <v>44684</v>
      </c>
      <c r="AA167" s="11" t="str">
        <f>IF('[1]#export'!A175="","",'[1]#fixed_data'!$B$8)</f>
        <v>http://jlc.london/</v>
      </c>
    </row>
    <row r="168" spans="1:27" x14ac:dyDescent="0.25">
      <c r="A168" s="11" t="str">
        <f>IF('[1]#export'!A176="","",CONCATENATE('[1]#fixed_data'!$B$2&amp;'[1]#export'!A176))</f>
        <v>360G-JLC-108613</v>
      </c>
      <c r="B168" s="11" t="str">
        <f>IF('[1]#export'!A176="","",CONCATENATE('[1]#export'!N176&amp;" grant to "&amp;'[1]#export'!B176))</f>
        <v>YPF Small Grants grant to Young Brent Foundation</v>
      </c>
      <c r="C168" s="11" t="str">
        <f>IF('[1]#export'!A176="","",'[1]#export'!D176)</f>
        <v>HSC YPF Small Grants Fund Brent</v>
      </c>
      <c r="D168" s="11" t="str">
        <f>IF('[1]#export'!A176="","",'[1]#fixed_data'!$B$3)</f>
        <v>GBP</v>
      </c>
      <c r="E168" s="12">
        <f>IF('[1]#export'!A176="","",'[1]#export'!E176)</f>
        <v>200000</v>
      </c>
      <c r="F168" s="13" t="str">
        <f>IF('[1]#export'!A176="","",TEXT('[1]#export'!F176,"yyyy-mm-dd"))</f>
        <v>2021-06-16</v>
      </c>
      <c r="G168" s="13" t="str">
        <f>IF('[1]#export'!A176="","",IF('[1]#export'!J176="","",TEXT('[1]#export'!J176,"yyyy-mm-dd")))</f>
        <v>2021-09-01</v>
      </c>
      <c r="H168" s="11" t="str">
        <f>IF('[1]#export'!A176="","",'[1]#export'!K176)</f>
        <v>24</v>
      </c>
      <c r="I168" s="11" t="str">
        <f>IF('[1]#export'!A176="","",IF(LEFT('[1]#export'!C176,3)="GB-",'[1]#export'!C176,IF(AND(K168="",L168=""),'[1]#fixed_data'!$B$4&amp;SUBSTITUTE(J168," ","-"),IF(K168="","GB-COH-"&amp;L168,IF(LEFT(K168,2)="SC","GB-SC-"&amp;K168,IF(AND(LEFT(K168,1)="1",LEN(K168)=6),"GB-NIC-"&amp;K168,"GB-CHC-"&amp;K168))))))</f>
        <v>GB-CHC-1165871</v>
      </c>
      <c r="J168" s="11" t="str">
        <f>IF('[1]#export'!A176="","",'[1]#export'!B176)</f>
        <v>Young Brent Foundation</v>
      </c>
      <c r="K168" s="14" t="str">
        <f>IF('[1]#export'!A176="","",IF(ISBLANK('[1]#export'!C176),"",IF(LEFT('[1]#export'!C176,3)="GB-","",'[1]#export'!C176)))</f>
        <v>1165871</v>
      </c>
      <c r="L168" s="14"/>
      <c r="M168" s="11" t="str">
        <f>IF('[1]#export'!A176="","",IF('[1]#export'!H176="","",'[1]#export'!H176))</f>
        <v>HA0 2HB</v>
      </c>
      <c r="N168" s="11" t="str">
        <f>IF('[1]#export'!A176="","",IF('[1]#export'!L176="","",IF(LEFT('[1]#export'!L176,4)="http",'[1]#export'!L176,"http://"&amp;TRIM('[1]#export'!L176))))</f>
        <v>http://www.youngbrentfoundation.org.uk</v>
      </c>
      <c r="O168" s="11" t="str">
        <f>IF('[1]#export'!A176="","",IF('[1]#export'!G176="","",IF(LEFT('[1]#export'!G176,13)="Discretionary","Multiple Boroughs",SUBSTITUTE('[1]#export'!G176,CHAR(10),", "))))</f>
        <v>Brent</v>
      </c>
      <c r="P168" s="11" t="str">
        <f>IF('[1]#export'!A176="","",'[1]#fixed_data'!$B$5)</f>
        <v>GB-CHC-237725</v>
      </c>
      <c r="Q168" s="11" t="str">
        <f>IF('[1]#export'!A176="","",'[1]#fixed_data'!$B$6)</f>
        <v>John Lyon's Charity</v>
      </c>
      <c r="R168" s="11" t="str">
        <f>IF('[1]#export'!A176="","",IF('[1]#export'!N176="","",'[1]#export'!N176))</f>
        <v>YPF Small Grants</v>
      </c>
      <c r="S168" s="15" t="str">
        <f>IF('[1]#export'!A176="","",IF('[1]#export'!M176="","",'[1]#export'!M176))</f>
        <v>Main Grant</v>
      </c>
      <c r="T168" s="15" t="str">
        <f>IF('[1]#export'!A176="","",IF(AND(VALUE('[1]#export'!K176)&gt;12,OR('[1]#export'!M176="Bursary",'[1]#export'!M176="Main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8" s="15" t="str">
        <f>IF('[1]#export'!A176="","",IF('[1]#export'!Q176="","",'[1]#export'!Q176))</f>
        <v>Direct Project Costs</v>
      </c>
      <c r="V168" s="15" t="str">
        <f>IF('[1]#export'!A176="","",IF('[1]#export'!O176="","",'[1]#export'!O176))</f>
        <v>Capacity Building</v>
      </c>
      <c r="W168" s="15" t="str">
        <f>IF('[1]#export'!O176="","",'[1]#export'!$O$1)</f>
        <v>Programme Area</v>
      </c>
      <c r="X168" s="15" t="str">
        <f>IF('[1]#export'!A176="","",IF('[1]#export'!P176="","",'[1]#export'!P176))</f>
        <v>0-25 Years Old</v>
      </c>
      <c r="Y168" s="15" t="str">
        <f>IF('[1]#export'!P176="","",'[1]#export'!$P$1)</f>
        <v>Age Group</v>
      </c>
      <c r="Z168" s="16">
        <f>IF('[1]#export'!A176="","",'[1]#export'!I176)</f>
        <v>44684</v>
      </c>
      <c r="AA168" s="11" t="str">
        <f>IF('[1]#export'!A176="","",'[1]#fixed_data'!$B$8)</f>
        <v>http://jlc.london/</v>
      </c>
    </row>
    <row r="169" spans="1:27" x14ac:dyDescent="0.25">
      <c r="A169" s="11" t="str">
        <f>IF('[1]#export'!A177="","",CONCATENATE('[1]#fixed_data'!$B$2&amp;'[1]#export'!A177))</f>
        <v>360G-JLC-108623</v>
      </c>
      <c r="B169" s="11" t="str">
        <f>IF('[1]#export'!A177="","",CONCATENATE('[1]#export'!N177&amp;" grant to "&amp;'[1]#export'!B177))</f>
        <v>YPF Small Grants grant to Young Camden Foundation</v>
      </c>
      <c r="C169" s="11" t="str">
        <f>IF('[1]#export'!A177="","",'[1]#export'!D177)</f>
        <v>HSC YPF Small Grants Programme</v>
      </c>
      <c r="D169" s="11" t="str">
        <f>IF('[1]#export'!A177="","",'[1]#fixed_data'!$B$3)</f>
        <v>GBP</v>
      </c>
      <c r="E169" s="12">
        <f>IF('[1]#export'!A177="","",'[1]#export'!E177)</f>
        <v>100000</v>
      </c>
      <c r="F169" s="13" t="str">
        <f>IF('[1]#export'!A177="","",TEXT('[1]#export'!F177,"yyyy-mm-dd"))</f>
        <v>2021-06-16</v>
      </c>
      <c r="G169" s="13" t="str">
        <f>IF('[1]#export'!A177="","",IF('[1]#export'!J177="","",TEXT('[1]#export'!J177,"yyyy-mm-dd")))</f>
        <v>2021-09-01</v>
      </c>
      <c r="H169" s="11" t="str">
        <f>IF('[1]#export'!A177="","",'[1]#export'!K177)</f>
        <v>24</v>
      </c>
      <c r="I169" s="11" t="str">
        <f>IF('[1]#export'!A177="","",IF(LEFT('[1]#export'!C177,3)="GB-",'[1]#export'!C177,IF(AND(K169="",L169=""),'[1]#fixed_data'!$B$4&amp;SUBSTITUTE(J169," ","-"),IF(K169="","GB-COH-"&amp;L169,IF(LEFT(K169,2)="SC","GB-SC-"&amp;K169,IF(AND(LEFT(K169,1)="1",LEN(K169)=6),"GB-NIC-"&amp;K169,"GB-CHC-"&amp;K169))))))</f>
        <v>GB-CHC-1172314</v>
      </c>
      <c r="J169" s="11" t="str">
        <f>IF('[1]#export'!A177="","",'[1]#export'!B177)</f>
        <v>Young Camden Foundation</v>
      </c>
      <c r="K169" s="14" t="str">
        <f>IF('[1]#export'!A177="","",IF(ISBLANK('[1]#export'!C177),"",IF(LEFT('[1]#export'!C177,3)="GB-","",'[1]#export'!C177)))</f>
        <v>1172314</v>
      </c>
      <c r="L169" s="14"/>
      <c r="M169" s="11" t="str">
        <f>IF('[1]#export'!A177="","",IF('[1]#export'!H177="","",'[1]#export'!H177))</f>
        <v>NW1 8AH</v>
      </c>
      <c r="N169" s="11" t="str">
        <f>IF('[1]#export'!A177="","",IF('[1]#export'!L177="","",IF(LEFT('[1]#export'!L177,4)="http",'[1]#export'!L177,"http://"&amp;TRIM('[1]#export'!L177))))</f>
        <v>https://www.youngcamdenfoundation.org.uk/</v>
      </c>
      <c r="O169" s="11" t="str">
        <f>IF('[1]#export'!A177="","",IF('[1]#export'!G177="","",IF(LEFT('[1]#export'!G177,13)="Discretionary","Multiple Boroughs",SUBSTITUTE('[1]#export'!G177,CHAR(10),", "))))</f>
        <v>Camden</v>
      </c>
      <c r="P169" s="11" t="str">
        <f>IF('[1]#export'!A177="","",'[1]#fixed_data'!$B$5)</f>
        <v>GB-CHC-237725</v>
      </c>
      <c r="Q169" s="11" t="str">
        <f>IF('[1]#export'!A177="","",'[1]#fixed_data'!$B$6)</f>
        <v>John Lyon's Charity</v>
      </c>
      <c r="R169" s="11" t="str">
        <f>IF('[1]#export'!A177="","",IF('[1]#export'!N177="","",'[1]#export'!N177))</f>
        <v>YPF Small Grants</v>
      </c>
      <c r="S169" s="15" t="str">
        <f>IF('[1]#export'!A177="","",IF('[1]#export'!M177="","",'[1]#export'!M177))</f>
        <v>Main Grant</v>
      </c>
      <c r="T169" s="15" t="str">
        <f>IF('[1]#export'!A177="","",IF(AND(VALUE('[1]#export'!K177)&gt;12,OR('[1]#export'!M177="Bursary",'[1]#export'!M177="Main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9" s="15" t="str">
        <f>IF('[1]#export'!A177="","",IF('[1]#export'!Q177="","",'[1]#export'!Q177))</f>
        <v>Direct Project Costs</v>
      </c>
      <c r="V169" s="15" t="str">
        <f>IF('[1]#export'!A177="","",IF('[1]#export'!O177="","",'[1]#export'!O177))</f>
        <v>Capacity Building</v>
      </c>
      <c r="W169" s="15" t="str">
        <f>IF('[1]#export'!O177="","",'[1]#export'!$O$1)</f>
        <v>Programme Area</v>
      </c>
      <c r="X169" s="15" t="str">
        <f>IF('[1]#export'!A177="","",IF('[1]#export'!P177="","",'[1]#export'!P177))</f>
        <v>0-25 Years Old</v>
      </c>
      <c r="Y169" s="15" t="str">
        <f>IF('[1]#export'!P177="","",'[1]#export'!$P$1)</f>
        <v>Age Group</v>
      </c>
      <c r="Z169" s="16">
        <f>IF('[1]#export'!A177="","",'[1]#export'!I177)</f>
        <v>44722</v>
      </c>
      <c r="AA169" s="11" t="str">
        <f>IF('[1]#export'!A177="","",'[1]#fixed_data'!$B$8)</f>
        <v>http://jlc.london/</v>
      </c>
    </row>
    <row r="170" spans="1:27" x14ac:dyDescent="0.25">
      <c r="A170" s="11" t="str">
        <f>IF('[1]#export'!A178="","",CONCATENATE('[1]#fixed_data'!$B$2&amp;'[1]#export'!A178))</f>
        <v>360G-JLC-108620</v>
      </c>
      <c r="B170" s="11" t="str">
        <f>IF('[1]#export'!A178="","",CONCATENATE('[1]#export'!N178&amp;" grant to "&amp;'[1]#export'!B178))</f>
        <v>YPF Small Grants grant to Young Ealing Foundation</v>
      </c>
      <c r="C170" s="11" t="str">
        <f>IF('[1]#export'!A178="","",'[1]#export'!D178)</f>
        <v>HSC YPF Small Grants Fund Ealing</v>
      </c>
      <c r="D170" s="11" t="str">
        <f>IF('[1]#export'!A178="","",'[1]#fixed_data'!$B$3)</f>
        <v>GBP</v>
      </c>
      <c r="E170" s="12">
        <f>IF('[1]#export'!A178="","",'[1]#export'!E178)</f>
        <v>200000</v>
      </c>
      <c r="F170" s="13" t="str">
        <f>IF('[1]#export'!A178="","",TEXT('[1]#export'!F178,"yyyy-mm-dd"))</f>
        <v>2021-06-16</v>
      </c>
      <c r="G170" s="13" t="str">
        <f>IF('[1]#export'!A178="","",IF('[1]#export'!J178="","",TEXT('[1]#export'!J178,"yyyy-mm-dd")))</f>
        <v>2021-09-01</v>
      </c>
      <c r="H170" s="11" t="str">
        <f>IF('[1]#export'!A178="","",'[1]#export'!K178)</f>
        <v>24</v>
      </c>
      <c r="I170" s="11" t="str">
        <f>IF('[1]#export'!A178="","",IF(LEFT('[1]#export'!C178,3)="GB-",'[1]#export'!C178,IF(AND(K170="",L170=""),'[1]#fixed_data'!$B$4&amp;SUBSTITUTE(J170," ","-"),IF(K170="","GB-COH-"&amp;L170,IF(LEFT(K170,2)="SC","GB-SC-"&amp;K170,IF(AND(LEFT(K170,1)="1",LEN(K170)=6),"GB-NIC-"&amp;K170,"GB-CHC-"&amp;K170))))))</f>
        <v>GB-CHC-1171554</v>
      </c>
      <c r="J170" s="11" t="str">
        <f>IF('[1]#export'!A178="","",'[1]#export'!B178)</f>
        <v>Young Ealing Foundation</v>
      </c>
      <c r="K170" s="14" t="str">
        <f>IF('[1]#export'!A178="","",IF(ISBLANK('[1]#export'!C178),"",IF(LEFT('[1]#export'!C178,3)="GB-","",'[1]#export'!C178)))</f>
        <v>1171554</v>
      </c>
      <c r="L170" s="14"/>
      <c r="M170" s="11" t="str">
        <f>IF('[1]#export'!A178="","",IF('[1]#export'!H178="","",'[1]#export'!H178))</f>
        <v>W13 9LB</v>
      </c>
      <c r="N170" s="11" t="str">
        <f>IF('[1]#export'!A178="","",IF('[1]#export'!L178="","",IF(LEFT('[1]#export'!L178,4)="http",'[1]#export'!L178,"http://"&amp;TRIM('[1]#export'!L178))))</f>
        <v>http://www.youngealingfoundation.org.uk</v>
      </c>
      <c r="O170" s="11" t="str">
        <f>IF('[1]#export'!A178="","",IF('[1]#export'!G178="","",IF(LEFT('[1]#export'!G178,13)="Discretionary","Multiple Boroughs",SUBSTITUTE('[1]#export'!G178,CHAR(10),", "))))</f>
        <v>Ealing</v>
      </c>
      <c r="P170" s="11" t="str">
        <f>IF('[1]#export'!A178="","",'[1]#fixed_data'!$B$5)</f>
        <v>GB-CHC-237725</v>
      </c>
      <c r="Q170" s="11" t="str">
        <f>IF('[1]#export'!A178="","",'[1]#fixed_data'!$B$6)</f>
        <v>John Lyon's Charity</v>
      </c>
      <c r="R170" s="11" t="str">
        <f>IF('[1]#export'!A178="","",IF('[1]#export'!N178="","",'[1]#export'!N178))</f>
        <v>YPF Small Grants</v>
      </c>
      <c r="S170" s="15" t="str">
        <f>IF('[1]#export'!A178="","",IF('[1]#export'!M178="","",'[1]#export'!M178))</f>
        <v>Main Grant</v>
      </c>
      <c r="T170" s="15" t="str">
        <f>IF('[1]#export'!A178="","",IF(AND(VALUE('[1]#export'!K178)&gt;12,OR('[1]#export'!M178="Bursary",'[1]#export'!M178="Main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0" s="15" t="str">
        <f>IF('[1]#export'!A178="","",IF('[1]#export'!Q178="","",'[1]#export'!Q178))</f>
        <v>Direct Project Costs</v>
      </c>
      <c r="V170" s="15" t="str">
        <f>IF('[1]#export'!A178="","",IF('[1]#export'!O178="","",'[1]#export'!O178))</f>
        <v>Capacity Building</v>
      </c>
      <c r="W170" s="15" t="str">
        <f>IF('[1]#export'!O178="","",'[1]#export'!$O$1)</f>
        <v>Programme Area</v>
      </c>
      <c r="X170" s="15" t="str">
        <f>IF('[1]#export'!A178="","",IF('[1]#export'!P178="","",'[1]#export'!P178))</f>
        <v>0-25 Years Old</v>
      </c>
      <c r="Y170" s="15" t="str">
        <f>IF('[1]#export'!P178="","",'[1]#export'!$P$1)</f>
        <v>Age Group</v>
      </c>
      <c r="Z170" s="16">
        <f>IF('[1]#export'!A178="","",'[1]#export'!I178)</f>
        <v>44684</v>
      </c>
      <c r="AA170" s="11" t="str">
        <f>IF('[1]#export'!A178="","",'[1]#fixed_data'!$B$8)</f>
        <v>http://jlc.london/</v>
      </c>
    </row>
    <row r="171" spans="1:27" x14ac:dyDescent="0.25">
      <c r="A171" s="11" t="str">
        <f>IF('[1]#export'!A179="","",CONCATENATE('[1]#fixed_data'!$B$2&amp;'[1]#export'!A179))</f>
        <v>360G-JLC-108624</v>
      </c>
      <c r="B171" s="11" t="str">
        <f>IF('[1]#export'!A179="","",CONCATENATE('[1]#export'!N179&amp;" grant to "&amp;'[1]#export'!B179))</f>
        <v>YPF Small Grants grant to Young Hammersmith &amp; Fulham Foundation</v>
      </c>
      <c r="C171" s="11" t="str">
        <f>IF('[1]#export'!A179="","",'[1]#export'!D179)</f>
        <v>HSC YPF Small Grants Fund Hammersmith and Fulham</v>
      </c>
      <c r="D171" s="11" t="str">
        <f>IF('[1]#export'!A179="","",'[1]#fixed_data'!$B$3)</f>
        <v>GBP</v>
      </c>
      <c r="E171" s="12">
        <f>IF('[1]#export'!A179="","",'[1]#export'!E179)</f>
        <v>100000</v>
      </c>
      <c r="F171" s="13" t="str">
        <f>IF('[1]#export'!A179="","",TEXT('[1]#export'!F179,"yyyy-mm-dd"))</f>
        <v>2021-06-16</v>
      </c>
      <c r="G171" s="13" t="str">
        <f>IF('[1]#export'!A179="","",IF('[1]#export'!J179="","",TEXT('[1]#export'!J179,"yyyy-mm-dd")))</f>
        <v>2021-09-01</v>
      </c>
      <c r="H171" s="11" t="str">
        <f>IF('[1]#export'!A179="","",'[1]#export'!K179)</f>
        <v>24</v>
      </c>
      <c r="I171" s="11" t="str">
        <f>IF('[1]#export'!A179="","",IF(LEFT('[1]#export'!C179,3)="GB-",'[1]#export'!C179,IF(AND(K171="",L171=""),'[1]#fixed_data'!$B$4&amp;SUBSTITUTE(J171," ","-"),IF(K171="","GB-COH-"&amp;L171,IF(LEFT(K171,2)="SC","GB-SC-"&amp;K171,IF(AND(LEFT(K171,1)="1",LEN(K171)=6),"GB-NIC-"&amp;K171,"GB-CHC-"&amp;K171))))))</f>
        <v>GB-CHC-1171749</v>
      </c>
      <c r="J171" s="11" t="str">
        <f>IF('[1]#export'!A179="","",'[1]#export'!B179)</f>
        <v>Young Hammersmith &amp; Fulham Foundation</v>
      </c>
      <c r="K171" s="14" t="str">
        <f>IF('[1]#export'!A179="","",IF(ISBLANK('[1]#export'!C179),"",IF(LEFT('[1]#export'!C179,3)="GB-","",'[1]#export'!C179)))</f>
        <v>1171749</v>
      </c>
      <c r="L171" s="14"/>
      <c r="M171" s="11" t="str">
        <f>IF('[1]#export'!A179="","",IF('[1]#export'!H179="","",'[1]#export'!H179))</f>
        <v>W6 0QL</v>
      </c>
      <c r="N171" s="11" t="str">
        <f>IF('[1]#export'!A179="","",IF('[1]#export'!L179="","",IF(LEFT('[1]#export'!L179,4)="http",'[1]#export'!L179,"http://"&amp;TRIM('[1]#export'!L179))))</f>
        <v>http://www.yhff.org.uk/</v>
      </c>
      <c r="O171" s="11" t="str">
        <f>IF('[1]#export'!A179="","",IF('[1]#export'!G179="","",IF(LEFT('[1]#export'!G179,13)="Discretionary","Multiple Boroughs",SUBSTITUTE('[1]#export'!G179,CHAR(10),", "))))</f>
        <v>H&amp;F</v>
      </c>
      <c r="P171" s="11" t="str">
        <f>IF('[1]#export'!A179="","",'[1]#fixed_data'!$B$5)</f>
        <v>GB-CHC-237725</v>
      </c>
      <c r="Q171" s="11" t="str">
        <f>IF('[1]#export'!A179="","",'[1]#fixed_data'!$B$6)</f>
        <v>John Lyon's Charity</v>
      </c>
      <c r="R171" s="11" t="str">
        <f>IF('[1]#export'!A179="","",IF('[1]#export'!N179="","",'[1]#export'!N179))</f>
        <v>YPF Small Grants</v>
      </c>
      <c r="S171" s="15" t="str">
        <f>IF('[1]#export'!A179="","",IF('[1]#export'!M179="","",'[1]#export'!M179))</f>
        <v>Main Grant</v>
      </c>
      <c r="T171" s="15" t="str">
        <f>IF('[1]#export'!A179="","",IF(AND(VALUE('[1]#export'!K179)&gt;12,OR('[1]#export'!M179="Bursary",'[1]#export'!M179="Main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1" s="15" t="str">
        <f>IF('[1]#export'!A179="","",IF('[1]#export'!Q179="","",'[1]#export'!Q179))</f>
        <v>Direct Project Costs</v>
      </c>
      <c r="V171" s="15" t="str">
        <f>IF('[1]#export'!A179="","",IF('[1]#export'!O179="","",'[1]#export'!O179))</f>
        <v>Capacity Building</v>
      </c>
      <c r="W171" s="15" t="str">
        <f>IF('[1]#export'!O179="","",'[1]#export'!$O$1)</f>
        <v>Programme Area</v>
      </c>
      <c r="X171" s="15" t="str">
        <f>IF('[1]#export'!A179="","",IF('[1]#export'!P179="","",'[1]#export'!P179))</f>
        <v>0-25 Years Old</v>
      </c>
      <c r="Y171" s="15" t="str">
        <f>IF('[1]#export'!P179="","",'[1]#export'!$P$1)</f>
        <v>Age Group</v>
      </c>
      <c r="Z171" s="16">
        <f>IF('[1]#export'!A179="","",'[1]#export'!I179)</f>
        <v>44725</v>
      </c>
      <c r="AA171" s="11" t="str">
        <f>IF('[1]#export'!A179="","",'[1]#fixed_data'!$B$8)</f>
        <v>http://jlc.london/</v>
      </c>
    </row>
    <row r="172" spans="1:27" x14ac:dyDescent="0.25">
      <c r="A172" s="11" t="str">
        <f>IF('[1]#export'!A180="","",CONCATENATE('[1]#fixed_data'!$B$2&amp;'[1]#export'!A180))</f>
        <v>360G-JLC-108612</v>
      </c>
      <c r="B172" s="11" t="str">
        <f>IF('[1]#export'!A180="","",CONCATENATE('[1]#export'!N180&amp;" grant to "&amp;'[1]#export'!B180))</f>
        <v xml:space="preserve">YPF Small Grants grant to Young Harrow Foundation </v>
      </c>
      <c r="C172" s="11" t="str">
        <f>IF('[1]#export'!A180="","",'[1]#export'!D180)</f>
        <v>HSC YPF Small Grants Fund Harrow</v>
      </c>
      <c r="D172" s="11" t="str">
        <f>IF('[1]#export'!A180="","",'[1]#fixed_data'!$B$3)</f>
        <v>GBP</v>
      </c>
      <c r="E172" s="12">
        <f>IF('[1]#export'!A180="","",'[1]#export'!E180)</f>
        <v>100000</v>
      </c>
      <c r="F172" s="13" t="str">
        <f>IF('[1]#export'!A180="","",TEXT('[1]#export'!F180,"yyyy-mm-dd"))</f>
        <v>2021-06-16</v>
      </c>
      <c r="G172" s="13" t="str">
        <f>IF('[1]#export'!A180="","",IF('[1]#export'!J180="","",TEXT('[1]#export'!J180,"yyyy-mm-dd")))</f>
        <v>2021-09-01</v>
      </c>
      <c r="H172" s="11" t="str">
        <f>IF('[1]#export'!A180="","",'[1]#export'!K180)</f>
        <v>24</v>
      </c>
      <c r="I172" s="11" t="str">
        <f>IF('[1]#export'!A180="","",IF(LEFT('[1]#export'!C180,3)="GB-",'[1]#export'!C180,IF(AND(K172="",L172=""),'[1]#fixed_data'!$B$4&amp;SUBSTITUTE(J172," ","-"),IF(K172="","GB-COH-"&amp;L172,IF(LEFT(K172,2)="SC","GB-SC-"&amp;K172,IF(AND(LEFT(K172,1)="1",LEN(K172)=6),"GB-NIC-"&amp;K172,"GB-CHC-"&amp;K172))))))</f>
        <v>GB-CHC-1163589</v>
      </c>
      <c r="J172" s="11" t="str">
        <f>IF('[1]#export'!A180="","",'[1]#export'!B180)</f>
        <v xml:space="preserve">Young Harrow Foundation </v>
      </c>
      <c r="K172" s="14" t="str">
        <f>IF('[1]#export'!A180="","",IF(ISBLANK('[1]#export'!C180),"",IF(LEFT('[1]#export'!C180,3)="GB-","",'[1]#export'!C180)))</f>
        <v>1163589</v>
      </c>
      <c r="L172" s="14"/>
      <c r="M172" s="11" t="str">
        <f>IF('[1]#export'!A180="","",IF('[1]#export'!H180="","",'[1]#export'!H180))</f>
        <v>HA2 7LX</v>
      </c>
      <c r="N172" s="11" t="str">
        <f>IF('[1]#export'!A180="","",IF('[1]#export'!L180="","",IF(LEFT('[1]#export'!L180,4)="http",'[1]#export'!L180,"http://"&amp;TRIM('[1]#export'!L180))))</f>
        <v>http://www.youngharrowfoundation.org</v>
      </c>
      <c r="O172" s="11" t="str">
        <f>IF('[1]#export'!A180="","",IF('[1]#export'!G180="","",IF(LEFT('[1]#export'!G180,13)="Discretionary","Multiple Boroughs",SUBSTITUTE('[1]#export'!G180,CHAR(10),", "))))</f>
        <v>Harrow</v>
      </c>
      <c r="P172" s="11" t="str">
        <f>IF('[1]#export'!A180="","",'[1]#fixed_data'!$B$5)</f>
        <v>GB-CHC-237725</v>
      </c>
      <c r="Q172" s="11" t="str">
        <f>IF('[1]#export'!A180="","",'[1]#fixed_data'!$B$6)</f>
        <v>John Lyon's Charity</v>
      </c>
      <c r="R172" s="11" t="str">
        <f>IF('[1]#export'!A180="","",IF('[1]#export'!N180="","",'[1]#export'!N180))</f>
        <v>YPF Small Grants</v>
      </c>
      <c r="S172" s="15" t="str">
        <f>IF('[1]#export'!A180="","",IF('[1]#export'!M180="","",'[1]#export'!M180))</f>
        <v>Main Grant</v>
      </c>
      <c r="T172" s="15" t="str">
        <f>IF('[1]#export'!A180="","",IF(AND(VALUE('[1]#export'!K180)&gt;12,OR('[1]#export'!M180="Bursary",'[1]#export'!M180="Main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2" s="15" t="str">
        <f>IF('[1]#export'!A180="","",IF('[1]#export'!Q180="","",'[1]#export'!Q180))</f>
        <v>Direct Project Costs</v>
      </c>
      <c r="V172" s="15" t="str">
        <f>IF('[1]#export'!A180="","",IF('[1]#export'!O180="","",'[1]#export'!O180))</f>
        <v>Capacity Building</v>
      </c>
      <c r="W172" s="15" t="str">
        <f>IF('[1]#export'!O180="","",'[1]#export'!$O$1)</f>
        <v>Programme Area</v>
      </c>
      <c r="X172" s="15" t="str">
        <f>IF('[1]#export'!A180="","",IF('[1]#export'!P180="","",'[1]#export'!P180))</f>
        <v>0-25 Years Old</v>
      </c>
      <c r="Y172" s="15" t="str">
        <f>IF('[1]#export'!P180="","",'[1]#export'!$P$1)</f>
        <v>Age Group</v>
      </c>
      <c r="Z172" s="16">
        <f>IF('[1]#export'!A180="","",'[1]#export'!I180)</f>
        <v>44684</v>
      </c>
      <c r="AA172" s="11" t="str">
        <f>IF('[1]#export'!A180="","",'[1]#fixed_data'!$B$8)</f>
        <v>http://jlc.london/</v>
      </c>
    </row>
    <row r="173" spans="1:27" x14ac:dyDescent="0.25">
      <c r="A173" s="11" t="str">
        <f>IF('[1]#export'!A181="","",CONCATENATE('[1]#fixed_data'!$B$2&amp;'[1]#export'!A181))</f>
        <v>360G-JLC-108626</v>
      </c>
      <c r="B173" s="11" t="str">
        <f>IF('[1]#export'!A181="","",CONCATENATE('[1]#export'!N181&amp;" grant to "&amp;'[1]#export'!B181))</f>
        <v>YPF Small Grants grant to Young K&amp;C</v>
      </c>
      <c r="C173" s="11" t="str">
        <f>IF('[1]#export'!A181="","",'[1]#export'!D181)</f>
        <v>HSC YPF Small Grants Fund Kensington and Chelsea</v>
      </c>
      <c r="D173" s="11" t="str">
        <f>IF('[1]#export'!A181="","",'[1]#fixed_data'!$B$3)</f>
        <v>GBP</v>
      </c>
      <c r="E173" s="12">
        <f>IF('[1]#export'!A181="","",'[1]#export'!E181)</f>
        <v>100000</v>
      </c>
      <c r="F173" s="13" t="str">
        <f>IF('[1]#export'!A181="","",TEXT('[1]#export'!F181,"yyyy-mm-dd"))</f>
        <v>2021-06-16</v>
      </c>
      <c r="G173" s="13" t="str">
        <f>IF('[1]#export'!A181="","",IF('[1]#export'!J181="","",TEXT('[1]#export'!J181,"yyyy-mm-dd")))</f>
        <v>2021-09-01</v>
      </c>
      <c r="H173" s="11" t="str">
        <f>IF('[1]#export'!A181="","",'[1]#export'!K181)</f>
        <v>24</v>
      </c>
      <c r="I173" s="11" t="str">
        <f>IF('[1]#export'!A181="","",IF(LEFT('[1]#export'!C181,3)="GB-",'[1]#export'!C181,IF(AND(K173="",L173=""),'[1]#fixed_data'!$B$4&amp;SUBSTITUTE(J173," ","-"),IF(K173="","GB-COH-"&amp;L173,IF(LEFT(K173,2)="SC","GB-SC-"&amp;K173,IF(AND(LEFT(K173,1)="1",LEN(K173)=6),"GB-NIC-"&amp;K173,"GB-CHC-"&amp;K173))))))</f>
        <v>GB-CHC-1185156</v>
      </c>
      <c r="J173" s="11" t="str">
        <f>IF('[1]#export'!A181="","",'[1]#export'!B181)</f>
        <v>Young K&amp;C</v>
      </c>
      <c r="K173" s="14" t="str">
        <f>IF('[1]#export'!A181="","",IF(ISBLANK('[1]#export'!C181),"",IF(LEFT('[1]#export'!C181,3)="GB-","",'[1]#export'!C181)))</f>
        <v>1185156</v>
      </c>
      <c r="L173" s="14"/>
      <c r="M173" s="11" t="str">
        <f>IF('[1]#export'!A181="","",IF('[1]#export'!H181="","",'[1]#export'!H181))</f>
        <v>W11 1QS</v>
      </c>
      <c r="N173" s="11" t="str">
        <f>IF('[1]#export'!A181="","",IF('[1]#export'!L181="","",IF(LEFT('[1]#export'!L181,4)="http",'[1]#export'!L181,"http://"&amp;TRIM('[1]#export'!L181))))</f>
        <v>http://www.youngkandc.myriago.com</v>
      </c>
      <c r="O173" s="11" t="str">
        <f>IF('[1]#export'!A181="","",IF('[1]#export'!G181="","",IF(LEFT('[1]#export'!G181,13)="Discretionary","Multiple Boroughs",SUBSTITUTE('[1]#export'!G181,CHAR(10),", "))))</f>
        <v>RBKC</v>
      </c>
      <c r="P173" s="11" t="str">
        <f>IF('[1]#export'!A181="","",'[1]#fixed_data'!$B$5)</f>
        <v>GB-CHC-237725</v>
      </c>
      <c r="Q173" s="11" t="str">
        <f>IF('[1]#export'!A181="","",'[1]#fixed_data'!$B$6)</f>
        <v>John Lyon's Charity</v>
      </c>
      <c r="R173" s="11" t="str">
        <f>IF('[1]#export'!A181="","",IF('[1]#export'!N181="","",'[1]#export'!N181))</f>
        <v>YPF Small Grants</v>
      </c>
      <c r="S173" s="15" t="str">
        <f>IF('[1]#export'!A181="","",IF('[1]#export'!M181="","",'[1]#export'!M181))</f>
        <v>Main Grant</v>
      </c>
      <c r="T173" s="15" t="str">
        <f>IF('[1]#export'!A181="","",IF(AND(VALUE('[1]#export'!K181)&gt;12,OR('[1]#export'!M181="Bursary",'[1]#export'!M181="Main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3" s="15" t="str">
        <f>IF('[1]#export'!A181="","",IF('[1]#export'!Q181="","",'[1]#export'!Q181))</f>
        <v>Direct Project Costs</v>
      </c>
      <c r="V173" s="15" t="str">
        <f>IF('[1]#export'!A181="","",IF('[1]#export'!O181="","",'[1]#export'!O181))</f>
        <v>Capacity Building</v>
      </c>
      <c r="W173" s="15" t="str">
        <f>IF('[1]#export'!O181="","",'[1]#export'!$O$1)</f>
        <v>Programme Area</v>
      </c>
      <c r="X173" s="15" t="str">
        <f>IF('[1]#export'!A181="","",IF('[1]#export'!P181="","",'[1]#export'!P181))</f>
        <v>0-25 Years Old</v>
      </c>
      <c r="Y173" s="15" t="str">
        <f>IF('[1]#export'!P181="","",'[1]#export'!$P$1)</f>
        <v>Age Group</v>
      </c>
      <c r="Z173" s="16">
        <f>IF('[1]#export'!A181="","",'[1]#export'!I181)</f>
        <v>44684</v>
      </c>
      <c r="AA173" s="11" t="str">
        <f>IF('[1]#export'!A181="","",'[1]#fixed_data'!$B$8)</f>
        <v>http://jlc.london/</v>
      </c>
    </row>
    <row r="174" spans="1:27" x14ac:dyDescent="0.25">
      <c r="A174" s="11" t="str">
        <f>IF('[1]#export'!A182="","",CONCATENATE('[1]#fixed_data'!$B$2&amp;'[1]#export'!A182))</f>
        <v>360G-JLC-108622</v>
      </c>
      <c r="B174" s="11" t="str">
        <f>IF('[1]#export'!A182="","",CONCATENATE('[1]#export'!N182&amp;" grant to "&amp;'[1]#export'!B182))</f>
        <v>YPF Small Grants grant to Young Westminster Foundation</v>
      </c>
      <c r="C174" s="11" t="str">
        <f>IF('[1]#export'!A182="","",'[1]#export'!D182)</f>
        <v>HSC YPF Small Grants Fund Westminster</v>
      </c>
      <c r="D174" s="11" t="str">
        <f>IF('[1]#export'!A182="","",'[1]#fixed_data'!$B$3)</f>
        <v>GBP</v>
      </c>
      <c r="E174" s="12">
        <f>IF('[1]#export'!A182="","",'[1]#export'!E182)</f>
        <v>100000</v>
      </c>
      <c r="F174" s="13" t="str">
        <f>IF('[1]#export'!A182="","",TEXT('[1]#export'!F182,"yyyy-mm-dd"))</f>
        <v>2021-06-16</v>
      </c>
      <c r="G174" s="13" t="str">
        <f>IF('[1]#export'!A182="","",IF('[1]#export'!J182="","",TEXT('[1]#export'!J182,"yyyy-mm-dd")))</f>
        <v>2021-09-01</v>
      </c>
      <c r="H174" s="11" t="str">
        <f>IF('[1]#export'!A182="","",'[1]#export'!K182)</f>
        <v>24</v>
      </c>
      <c r="I174" s="11" t="str">
        <f>IF('[1]#export'!A182="","",IF(LEFT('[1]#export'!C182,3)="GB-",'[1]#export'!C182,IF(AND(K174="",L174=""),'[1]#fixed_data'!$B$4&amp;SUBSTITUTE(J174," ","-"),IF(K174="","GB-COH-"&amp;L174,IF(LEFT(K174,2)="SC","GB-SC-"&amp;K174,IF(AND(LEFT(K174,1)="1",LEN(K174)=6),"GB-NIC-"&amp;K174,"GB-CHC-"&amp;K174))))))</f>
        <v>GB-CHC-1169255</v>
      </c>
      <c r="J174" s="11" t="str">
        <f>IF('[1]#export'!A182="","",'[1]#export'!B182)</f>
        <v>Young Westminster Foundation</v>
      </c>
      <c r="K174" s="14" t="str">
        <f>IF('[1]#export'!A182="","",IF(ISBLANK('[1]#export'!C182),"",IF(LEFT('[1]#export'!C182,3)="GB-","",'[1]#export'!C182)))</f>
        <v>1169255</v>
      </c>
      <c r="L174" s="14"/>
      <c r="M174" s="11" t="str">
        <f>IF('[1]#export'!A182="","",IF('[1]#export'!H182="","",'[1]#export'!H182))</f>
        <v>W1D 6PN</v>
      </c>
      <c r="N174" s="11" t="str">
        <f>IF('[1]#export'!A182="","",IF('[1]#export'!L182="","",IF(LEFT('[1]#export'!L182,4)="http",'[1]#export'!L182,"http://"&amp;TRIM('[1]#export'!L182))))</f>
        <v>http://www.ywfoundation.com</v>
      </c>
      <c r="O174" s="11" t="str">
        <f>IF('[1]#export'!A182="","",IF('[1]#export'!G182="","",IF(LEFT('[1]#export'!G182,13)="Discretionary","Multiple Boroughs",SUBSTITUTE('[1]#export'!G182,CHAR(10),", "))))</f>
        <v>Westminster</v>
      </c>
      <c r="P174" s="11" t="str">
        <f>IF('[1]#export'!A182="","",'[1]#fixed_data'!$B$5)</f>
        <v>GB-CHC-237725</v>
      </c>
      <c r="Q174" s="11" t="str">
        <f>IF('[1]#export'!A182="","",'[1]#fixed_data'!$B$6)</f>
        <v>John Lyon's Charity</v>
      </c>
      <c r="R174" s="11" t="str">
        <f>IF('[1]#export'!A182="","",IF('[1]#export'!N182="","",'[1]#export'!N182))</f>
        <v>YPF Small Grants</v>
      </c>
      <c r="S174" s="15" t="str">
        <f>IF('[1]#export'!A182="","",IF('[1]#export'!M182="","",'[1]#export'!M182))</f>
        <v>Main Grant</v>
      </c>
      <c r="T174" s="15" t="str">
        <f>IF('[1]#export'!A182="","",IF(AND(VALUE('[1]#export'!K182)&gt;12,OR('[1]#export'!M182="Bursary",'[1]#export'!M182="Main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4" s="15" t="str">
        <f>IF('[1]#export'!A182="","",IF('[1]#export'!Q182="","",'[1]#export'!Q182))</f>
        <v>Direct Project Costs</v>
      </c>
      <c r="V174" s="15" t="str">
        <f>IF('[1]#export'!A182="","",IF('[1]#export'!O182="","",'[1]#export'!O182))</f>
        <v>Capacity Building</v>
      </c>
      <c r="W174" s="15" t="str">
        <f>IF('[1]#export'!O182="","",'[1]#export'!$O$1)</f>
        <v>Programme Area</v>
      </c>
      <c r="X174" s="15" t="str">
        <f>IF('[1]#export'!A182="","",IF('[1]#export'!P182="","",'[1]#export'!P182))</f>
        <v>0-25 Years Old</v>
      </c>
      <c r="Y174" s="15" t="str">
        <f>IF('[1]#export'!P182="","",'[1]#export'!$P$1)</f>
        <v>Age Group</v>
      </c>
      <c r="Z174" s="16">
        <f>IF('[1]#export'!A182="","",'[1]#export'!I182)</f>
        <v>44684</v>
      </c>
      <c r="AA174" s="11" t="str">
        <f>IF('[1]#export'!A182="","",'[1]#fixed_data'!$B$8)</f>
        <v>http://jlc.london/</v>
      </c>
    </row>
    <row r="175" spans="1:27" x14ac:dyDescent="0.25">
      <c r="A175" s="11" t="str">
        <f>IF('[1]#export'!A183="","",CONCATENATE('[1]#fixed_data'!$B$2&amp;'[1]#export'!A183))</f>
        <v>360G-JLC-108679</v>
      </c>
      <c r="B175" s="11" t="str">
        <f>IF('[1]#export'!A183="","",CONCATENATE('[1]#export'!N183&amp;" grant to "&amp;'[1]#export'!B183))</f>
        <v>SHAF grant to Association for Cultural Advancement through Visual Art</v>
      </c>
      <c r="C175" s="11" t="str">
        <f>IF('[1]#export'!A183="","",'[1]#export'!D183)</f>
        <v>Flourish: Nurture</v>
      </c>
      <c r="D175" s="11" t="str">
        <f>IF('[1]#export'!A183="","",'[1]#fixed_data'!$B$3)</f>
        <v>GBP</v>
      </c>
      <c r="E175" s="12">
        <f>IF('[1]#export'!A183="","",'[1]#export'!E183)</f>
        <v>4000</v>
      </c>
      <c r="F175" s="13" t="str">
        <f>IF('[1]#export'!A183="","",TEXT('[1]#export'!F183,"yyyy-mm-dd"))</f>
        <v>2021-06-15</v>
      </c>
      <c r="G175" s="13" t="str">
        <f>IF('[1]#export'!A183="","",IF('[1]#export'!J183="","",TEXT('[1]#export'!J183,"yyyy-mm-dd")))</f>
        <v>2021-07-26</v>
      </c>
      <c r="H175" s="11" t="str">
        <f>IF('[1]#export'!A183="","",'[1]#export'!K183)</f>
        <v>12</v>
      </c>
      <c r="I175" s="11" t="str">
        <f>IF('[1]#export'!A183="","",IF(LEFT('[1]#export'!C183,3)="GB-",'[1]#export'!C183,IF(AND(K175="",L175=""),'[1]#fixed_data'!$B$4&amp;SUBSTITUTE(J175," ","-"),IF(K175="","GB-COH-"&amp;L175,IF(LEFT(K175,2)="SC","GB-SC-"&amp;K175,IF(AND(LEFT(K175,1)="1",LEN(K175)=6),"GB-NIC-"&amp;K175,"GB-CHC-"&amp;K175))))))</f>
        <v>GB-CHC-287894</v>
      </c>
      <c r="J175" s="11" t="str">
        <f>IF('[1]#export'!A183="","",'[1]#export'!B183)</f>
        <v>Association for Cultural Advancement through Visual Art</v>
      </c>
      <c r="K175" s="14" t="str">
        <f>IF('[1]#export'!A183="","",IF(ISBLANK('[1]#export'!C183),"",IF(LEFT('[1]#export'!C183,3)="GB-","",'[1]#export'!C183)))</f>
        <v>287894</v>
      </c>
      <c r="L175" s="14"/>
      <c r="M175" s="11" t="str">
        <f>IF('[1]#export'!A183="","",IF('[1]#export'!H183="","",'[1]#export'!H183))</f>
        <v>W10 6RJ</v>
      </c>
      <c r="N175" s="11" t="str">
        <f>IF('[1]#export'!A183="","",IF('[1]#export'!L183="","",IF(LEFT('[1]#export'!L183,4)="http",'[1]#export'!L183,"http://"&amp;TRIM('[1]#export'!L183))))</f>
        <v>http://www.acava.org</v>
      </c>
      <c r="O175" s="11" t="str">
        <f>IF('[1]#export'!A183="","",IF('[1]#export'!G183="","",IF(LEFT('[1]#export'!G183,13)="Discretionary","Multiple Boroughs",SUBSTITUTE('[1]#export'!G183,CHAR(10),", "))))</f>
        <v>RBKC</v>
      </c>
      <c r="P175" s="11" t="str">
        <f>IF('[1]#export'!A183="","",'[1]#fixed_data'!$B$5)</f>
        <v>GB-CHC-237725</v>
      </c>
      <c r="Q175" s="11" t="str">
        <f>IF('[1]#export'!A183="","",'[1]#fixed_data'!$B$6)</f>
        <v>John Lyon's Charity</v>
      </c>
      <c r="R175" s="11" t="str">
        <f>IF('[1]#export'!A183="","",IF('[1]#export'!N183="","",'[1]#export'!N183))</f>
        <v>SHAF</v>
      </c>
      <c r="S175" s="15" t="str">
        <f>IF('[1]#export'!A183="","",IF('[1]#export'!M183="","",'[1]#export'!M183))</f>
        <v>School Holiday Activity Fund</v>
      </c>
      <c r="T175" s="15" t="str">
        <f>IF('[1]#export'!A183="","",IF(AND(VALUE('[1]#export'!K183)&gt;12,OR('[1]#export'!M183="Bursary",'[1]#export'!M183="Main Grant")),"Multiple year grants are approved in principle for the full term as outlined but are subject to satisfactory reporting and annual authority from the Charity's Trustee to release each tranche.",""))</f>
        <v/>
      </c>
      <c r="U175" s="15" t="str">
        <f>IF('[1]#export'!A183="","",IF('[1]#export'!Q183="","",'[1]#export'!Q183))</f>
        <v>Direct Project Costs</v>
      </c>
      <c r="V175" s="15" t="str">
        <f>IF('[1]#export'!A183="","",IF('[1]#export'!O183="","",'[1]#export'!O183))</f>
        <v>Arts &amp; Science</v>
      </c>
      <c r="W175" s="15" t="str">
        <f>IF('[1]#export'!O183="","",'[1]#export'!$O$1)</f>
        <v>Programme Area</v>
      </c>
      <c r="X175" s="15" t="str">
        <f>IF('[1]#export'!A183="","",IF('[1]#export'!P183="","",'[1]#export'!P183))</f>
        <v>5-11 (Primary Children)</v>
      </c>
      <c r="Y175" s="15" t="str">
        <f>IF('[1]#export'!P183="","",'[1]#export'!$P$1)</f>
        <v>Age Group</v>
      </c>
      <c r="Z175" s="16">
        <f>IF('[1]#export'!A183="","",'[1]#export'!I183)</f>
        <v>44470</v>
      </c>
      <c r="AA175" s="11" t="str">
        <f>IF('[1]#export'!A183="","",'[1]#fixed_data'!$B$8)</f>
        <v>http://jlc.london/</v>
      </c>
    </row>
    <row r="176" spans="1:27" x14ac:dyDescent="0.25">
      <c r="A176" s="11" t="str">
        <f>IF('[1]#export'!A184="","",CONCATENATE('[1]#fixed_data'!$B$2&amp;'[1]#export'!A184))</f>
        <v>360G-JLC-108663</v>
      </c>
      <c r="B176" s="11" t="str">
        <f>IF('[1]#export'!A184="","",CONCATENATE('[1]#export'!N184&amp;" grant to "&amp;'[1]#export'!B184))</f>
        <v>SHAF grant to Adventure Play Hub</v>
      </c>
      <c r="C176" s="11" t="str">
        <f>IF('[1]#export'!A184="","",'[1]#export'!D184)</f>
        <v>Summer Holidays 2021 @ Adventure Play Hub</v>
      </c>
      <c r="D176" s="11" t="str">
        <f>IF('[1]#export'!A184="","",'[1]#fixed_data'!$B$3)</f>
        <v>GBP</v>
      </c>
      <c r="E176" s="12">
        <f>IF('[1]#export'!A184="","",'[1]#export'!E184)</f>
        <v>4000</v>
      </c>
      <c r="F176" s="13" t="str">
        <f>IF('[1]#export'!A184="","",TEXT('[1]#export'!F184,"yyyy-mm-dd"))</f>
        <v>2021-06-15</v>
      </c>
      <c r="G176" s="13" t="str">
        <f>IF('[1]#export'!A184="","",IF('[1]#export'!J184="","",TEXT('[1]#export'!J184,"yyyy-mm-dd")))</f>
        <v>2021-07-26</v>
      </c>
      <c r="H176" s="11" t="str">
        <f>IF('[1]#export'!A184="","",'[1]#export'!K184)</f>
        <v>12</v>
      </c>
      <c r="I176" s="11" t="str">
        <f>IF('[1]#export'!A184="","",IF(LEFT('[1]#export'!C184,3)="GB-",'[1]#export'!C184,IF(AND(K176="",L176=""),'[1]#fixed_data'!$B$4&amp;SUBSTITUTE(J176," ","-"),IF(K176="","GB-COH-"&amp;L176,IF(LEFT(K176,2)="SC","GB-SC-"&amp;K176,IF(AND(LEFT(K176,1)="1",LEN(K176)=6),"GB-NIC-"&amp;K176,"GB-CHC-"&amp;K176))))))</f>
        <v>GB-CHC-1141000</v>
      </c>
      <c r="J176" s="11" t="str">
        <f>IF('[1]#export'!A184="","",'[1]#export'!B184)</f>
        <v>Adventure Play Hub</v>
      </c>
      <c r="K176" s="14" t="str">
        <f>IF('[1]#export'!A184="","",IF(ISBLANK('[1]#export'!C184),"",IF(LEFT('[1]#export'!C184,3)="GB-","",'[1]#export'!C184)))</f>
        <v>1141000</v>
      </c>
      <c r="L176" s="14"/>
      <c r="M176" s="11" t="str">
        <f>IF('[1]#export'!A184="","",IF('[1]#export'!H184="","",'[1]#export'!H184))</f>
        <v>NW8 6LP</v>
      </c>
      <c r="N176" s="11" t="str">
        <f>IF('[1]#export'!A184="","",IF('[1]#export'!L184="","",IF(LEFT('[1]#export'!L184,4)="http",'[1]#export'!L184,"http://"&amp;TRIM('[1]#export'!L184))))</f>
        <v>http://www.adventureplayhub.org</v>
      </c>
      <c r="O176" s="11" t="str">
        <f>IF('[1]#export'!A184="","",IF('[1]#export'!G184="","",IF(LEFT('[1]#export'!G184,13)="Discretionary","Multiple Boroughs",SUBSTITUTE('[1]#export'!G184,CHAR(10),", "))))</f>
        <v>Westminster, Camden</v>
      </c>
      <c r="P176" s="11" t="str">
        <f>IF('[1]#export'!A184="","",'[1]#fixed_data'!$B$5)</f>
        <v>GB-CHC-237725</v>
      </c>
      <c r="Q176" s="11" t="str">
        <f>IF('[1]#export'!A184="","",'[1]#fixed_data'!$B$6)</f>
        <v>John Lyon's Charity</v>
      </c>
      <c r="R176" s="11" t="str">
        <f>IF('[1]#export'!A184="","",IF('[1]#export'!N184="","",'[1]#export'!N184))</f>
        <v>SHAF</v>
      </c>
      <c r="S176" s="15" t="str">
        <f>IF('[1]#export'!A184="","",IF('[1]#export'!M184="","",'[1]#export'!M184))</f>
        <v>School Holiday Activity Fund</v>
      </c>
      <c r="T176" s="15" t="str">
        <f>IF('[1]#export'!A184="","",IF(AND(VALUE('[1]#export'!K184)&gt;12,OR('[1]#export'!M184="Bursary",'[1]#export'!M184="Main Grant")),"Multiple year grants are approved in principle for the full term as outlined but are subject to satisfactory reporting and annual authority from the Charity's Trustee to release each tranche.",""))</f>
        <v/>
      </c>
      <c r="U176" s="15" t="str">
        <f>IF('[1]#export'!A184="","",IF('[1]#export'!Q184="","",'[1]#export'!Q184))</f>
        <v>Direct Project Costs</v>
      </c>
      <c r="V176" s="15" t="str">
        <f>IF('[1]#export'!A184="","",IF('[1]#export'!O184="","",'[1]#export'!O184))</f>
        <v>Children &amp; Families</v>
      </c>
      <c r="W176" s="15" t="str">
        <f>IF('[1]#export'!O184="","",'[1]#export'!$O$1)</f>
        <v>Programme Area</v>
      </c>
      <c r="X176" s="15" t="str">
        <f>IF('[1]#export'!A184="","",IF('[1]#export'!P184="","",'[1]#export'!P184))</f>
        <v>5-11 (Primary Children)</v>
      </c>
      <c r="Y176" s="15" t="str">
        <f>IF('[1]#export'!P184="","",'[1]#export'!$P$1)</f>
        <v>Age Group</v>
      </c>
      <c r="Z176" s="16">
        <f>IF('[1]#export'!A184="","",'[1]#export'!I184)</f>
        <v>44490</v>
      </c>
      <c r="AA176" s="11" t="str">
        <f>IF('[1]#export'!A184="","",'[1]#fixed_data'!$B$8)</f>
        <v>http://jlc.london/</v>
      </c>
    </row>
    <row r="177" spans="1:27" x14ac:dyDescent="0.25">
      <c r="A177" s="11" t="str">
        <f>IF('[1]#export'!A185="","",CONCATENATE('[1]#fixed_data'!$B$2&amp;'[1]#export'!A185))</f>
        <v>360G-JLC-108721</v>
      </c>
      <c r="B177" s="11" t="str">
        <f>IF('[1]#export'!A185="","",CONCATENATE('[1]#export'!N185&amp;" grant to "&amp;'[1]#export'!B185))</f>
        <v>SHAF grant to Ansar Youth Project</v>
      </c>
      <c r="C177" s="11" t="str">
        <f>IF('[1]#export'!A185="","",'[1]#export'!D185)</f>
        <v>AYP Summer Holidays Activity Programme</v>
      </c>
      <c r="D177" s="11" t="str">
        <f>IF('[1]#export'!A185="","",'[1]#fixed_data'!$B$3)</f>
        <v>GBP</v>
      </c>
      <c r="E177" s="12">
        <f>IF('[1]#export'!A185="","",'[1]#export'!E185)</f>
        <v>4000</v>
      </c>
      <c r="F177" s="13" t="str">
        <f>IF('[1]#export'!A185="","",TEXT('[1]#export'!F185,"yyyy-mm-dd"))</f>
        <v>2021-06-15</v>
      </c>
      <c r="G177" s="13" t="str">
        <f>IF('[1]#export'!A185="","",IF('[1]#export'!J185="","",TEXT('[1]#export'!J185,"yyyy-mm-dd")))</f>
        <v>2021-07-26</v>
      </c>
      <c r="H177" s="11" t="str">
        <f>IF('[1]#export'!A185="","",'[1]#export'!K185)</f>
        <v>12</v>
      </c>
      <c r="I177" s="11" t="str">
        <f>IF('[1]#export'!A185="","",IF(LEFT('[1]#export'!C185,3)="GB-",'[1]#export'!C185,IF(AND(K177="",L177=""),'[1]#fixed_data'!$B$4&amp;SUBSTITUTE(J177," ","-"),IF(K177="","GB-COH-"&amp;L177,IF(LEFT(K177,2)="SC","GB-SC-"&amp;K177,IF(AND(LEFT(K177,1)="1",LEN(K177)=6),"GB-NIC-"&amp;K177,"GB-CHC-"&amp;K177))))))</f>
        <v>GB-CHC-1119724</v>
      </c>
      <c r="J177" s="11" t="str">
        <f>IF('[1]#export'!A185="","",'[1]#export'!B185)</f>
        <v>Ansar Youth Project</v>
      </c>
      <c r="K177" s="14" t="str">
        <f>IF('[1]#export'!A185="","",IF(ISBLANK('[1]#export'!C185),"",IF(LEFT('[1]#export'!C185,3)="GB-","",'[1]#export'!C185)))</f>
        <v>1119724</v>
      </c>
      <c r="L177" s="14"/>
      <c r="M177" s="11" t="str">
        <f>IF('[1]#export'!A185="","",IF('[1]#export'!H185="","",'[1]#export'!H185))</f>
        <v>HA9 7EU</v>
      </c>
      <c r="N177" s="11" t="str">
        <f>IF('[1]#export'!A185="","",IF('[1]#export'!L185="","",IF(LEFT('[1]#export'!L185,4)="http",'[1]#export'!L185,"http://"&amp;TRIM('[1]#export'!L185))))</f>
        <v>http://AnsarYouth.org.uk</v>
      </c>
      <c r="O177" s="11" t="str">
        <f>IF('[1]#export'!A185="","",IF('[1]#export'!G185="","",IF(LEFT('[1]#export'!G185,13)="Discretionary","Multiple Boroughs",SUBSTITUTE('[1]#export'!G185,CHAR(10),", "))))</f>
        <v>Harrow, Barnet, Brent</v>
      </c>
      <c r="P177" s="11" t="str">
        <f>IF('[1]#export'!A185="","",'[1]#fixed_data'!$B$5)</f>
        <v>GB-CHC-237725</v>
      </c>
      <c r="Q177" s="11" t="str">
        <f>IF('[1]#export'!A185="","",'[1]#fixed_data'!$B$6)</f>
        <v>John Lyon's Charity</v>
      </c>
      <c r="R177" s="11" t="str">
        <f>IF('[1]#export'!A185="","",IF('[1]#export'!N185="","",'[1]#export'!N185))</f>
        <v>SHAF</v>
      </c>
      <c r="S177" s="15" t="str">
        <f>IF('[1]#export'!A185="","",IF('[1]#export'!M185="","",'[1]#export'!M185))</f>
        <v>School Holiday Activity Fund</v>
      </c>
      <c r="T177" s="15" t="str">
        <f>IF('[1]#export'!A185="","",IF(AND(VALUE('[1]#export'!K185)&gt;12,OR('[1]#export'!M185="Bursary",'[1]#export'!M185="Main Grant")),"Multiple year grants are approved in principle for the full term as outlined but are subject to satisfactory reporting and annual authority from the Charity's Trustee to release each tranche.",""))</f>
        <v/>
      </c>
      <c r="U177" s="15" t="str">
        <f>IF('[1]#export'!A185="","",IF('[1]#export'!Q185="","",'[1]#export'!Q185))</f>
        <v>Direct Project Costs</v>
      </c>
      <c r="V177" s="15" t="str">
        <f>IF('[1]#export'!A185="","",IF('[1]#export'!O185="","",'[1]#export'!O185))</f>
        <v>Youth Clubs &amp; Youth Activities</v>
      </c>
      <c r="W177" s="15" t="str">
        <f>IF('[1]#export'!O185="","",'[1]#export'!$O$1)</f>
        <v>Programme Area</v>
      </c>
      <c r="X177" s="15" t="str">
        <f>IF('[1]#export'!A185="","",IF('[1]#export'!P185="","",'[1]#export'!P185))</f>
        <v>11-19 (Secondary YP)</v>
      </c>
      <c r="Y177" s="15" t="str">
        <f>IF('[1]#export'!P185="","",'[1]#export'!$P$1)</f>
        <v>Age Group</v>
      </c>
      <c r="Z177" s="16">
        <f>IF('[1]#export'!A185="","",'[1]#export'!I185)</f>
        <v>44706</v>
      </c>
      <c r="AA177" s="11" t="str">
        <f>IF('[1]#export'!A185="","",'[1]#fixed_data'!$B$8)</f>
        <v>http://jlc.london/</v>
      </c>
    </row>
    <row r="178" spans="1:27" x14ac:dyDescent="0.25">
      <c r="A178" s="11" t="str">
        <f>IF('[1]#export'!A186="","",CONCATENATE('[1]#fixed_data'!$B$2&amp;'[1]#export'!A186))</f>
        <v>360G-JLC-108654</v>
      </c>
      <c r="B178" s="11" t="str">
        <f>IF('[1]#export'!A186="","",CONCATENATE('[1]#export'!N186&amp;" grant to "&amp;'[1]#export'!B186))</f>
        <v>SHAF grant to Britsom</v>
      </c>
      <c r="C178" s="11" t="str">
        <f>IF('[1]#export'!A186="","",'[1]#export'!D186)</f>
        <v>Active for Summer</v>
      </c>
      <c r="D178" s="11" t="str">
        <f>IF('[1]#export'!A186="","",'[1]#fixed_data'!$B$3)</f>
        <v>GBP</v>
      </c>
      <c r="E178" s="12">
        <f>IF('[1]#export'!A186="","",'[1]#export'!E186)</f>
        <v>4000</v>
      </c>
      <c r="F178" s="13" t="str">
        <f>IF('[1]#export'!A186="","",TEXT('[1]#export'!F186,"yyyy-mm-dd"))</f>
        <v>2021-06-15</v>
      </c>
      <c r="G178" s="13" t="str">
        <f>IF('[1]#export'!A186="","",IF('[1]#export'!J186="","",TEXT('[1]#export'!J186,"yyyy-mm-dd")))</f>
        <v>2021-07-19</v>
      </c>
      <c r="H178" s="11" t="str">
        <f>IF('[1]#export'!A186="","",'[1]#export'!K186)</f>
        <v>12</v>
      </c>
      <c r="I178" s="11" t="str">
        <f>IF('[1]#export'!A186="","",IF(LEFT('[1]#export'!C186,3)="GB-",'[1]#export'!C186,IF(AND(K178="",L178=""),'[1]#fixed_data'!$B$4&amp;SUBSTITUTE(J178," ","-"),IF(K178="","GB-COH-"&amp;L178,IF(LEFT(K178,2)="SC","GB-SC-"&amp;K178,IF(AND(LEFT(K178,1)="1",LEN(K178)=6),"GB-NIC-"&amp;K178,"GB-CHC-"&amp;K178))))))</f>
        <v>GB-CHC-1125927</v>
      </c>
      <c r="J178" s="11" t="str">
        <f>IF('[1]#export'!A186="","",'[1]#export'!B186)</f>
        <v>Britsom</v>
      </c>
      <c r="K178" s="14" t="str">
        <f>IF('[1]#export'!A186="","",IF(ISBLANK('[1]#export'!C186),"",IF(LEFT('[1]#export'!C186,3)="GB-","",'[1]#export'!C186)))</f>
        <v>1125927</v>
      </c>
      <c r="L178" s="14"/>
      <c r="M178" s="11" t="str">
        <f>IF('[1]#export'!A186="","",IF('[1]#export'!H186="","",'[1]#export'!H186))</f>
        <v>NW7 2AE</v>
      </c>
      <c r="N178" s="11" t="str">
        <f>IF('[1]#export'!A186="","",IF('[1]#export'!L186="","",IF(LEFT('[1]#export'!L186,4)="http",'[1]#export'!L186,"http://"&amp;TRIM('[1]#export'!L186))))</f>
        <v>http://www.britsom.org/</v>
      </c>
      <c r="O178" s="11" t="str">
        <f>IF('[1]#export'!A186="","",IF('[1]#export'!G186="","",IF(LEFT('[1]#export'!G186,13)="Discretionary","Multiple Boroughs",SUBSTITUTE('[1]#export'!G186,CHAR(10),", "))))</f>
        <v>Barnet</v>
      </c>
      <c r="P178" s="11" t="str">
        <f>IF('[1]#export'!A186="","",'[1]#fixed_data'!$B$5)</f>
        <v>GB-CHC-237725</v>
      </c>
      <c r="Q178" s="11" t="str">
        <f>IF('[1]#export'!A186="","",'[1]#fixed_data'!$B$6)</f>
        <v>John Lyon's Charity</v>
      </c>
      <c r="R178" s="11" t="str">
        <f>IF('[1]#export'!A186="","",IF('[1]#export'!N186="","",'[1]#export'!N186))</f>
        <v>SHAF</v>
      </c>
      <c r="S178" s="15" t="str">
        <f>IF('[1]#export'!A186="","",IF('[1]#export'!M186="","",'[1]#export'!M186))</f>
        <v>School Holiday Activity Fund</v>
      </c>
      <c r="T178" s="15" t="str">
        <f>IF('[1]#export'!A186="","",IF(AND(VALUE('[1]#export'!K186)&gt;12,OR('[1]#export'!M186="Bursary",'[1]#export'!M186="Main Grant")),"Multiple year grants are approved in principle for the full term as outlined but are subject to satisfactory reporting and annual authority from the Charity's Trustee to release each tranche.",""))</f>
        <v/>
      </c>
      <c r="U178" s="15" t="str">
        <f>IF('[1]#export'!A186="","",IF('[1]#export'!Q186="","",'[1]#export'!Q186))</f>
        <v>Direct Project Costs</v>
      </c>
      <c r="V178" s="15" t="str">
        <f>IF('[1]#export'!A186="","",IF('[1]#export'!O186="","",'[1]#export'!O186))</f>
        <v>Youth Clubs &amp; Youth Activities</v>
      </c>
      <c r="W178" s="15" t="str">
        <f>IF('[1]#export'!O186="","",'[1]#export'!$O$1)</f>
        <v>Programme Area</v>
      </c>
      <c r="X178" s="15" t="str">
        <f>IF('[1]#export'!A186="","",IF('[1]#export'!P186="","",'[1]#export'!P186))</f>
        <v>5-19 (School Age CYP)</v>
      </c>
      <c r="Y178" s="15" t="str">
        <f>IF('[1]#export'!P186="","",'[1]#export'!$P$1)</f>
        <v>Age Group</v>
      </c>
      <c r="Z178" s="16">
        <f>IF('[1]#export'!A186="","",'[1]#export'!I186)</f>
        <v>44711</v>
      </c>
      <c r="AA178" s="11" t="str">
        <f>IF('[1]#export'!A186="","",'[1]#fixed_data'!$B$8)</f>
        <v>http://jlc.london/</v>
      </c>
    </row>
    <row r="179" spans="1:27" x14ac:dyDescent="0.25">
      <c r="A179" s="11" t="str">
        <f>IF('[1]#export'!A187="","",CONCATENATE('[1]#fixed_data'!$B$2&amp;'[1]#export'!A187))</f>
        <v>360G-JLC-108690</v>
      </c>
      <c r="B179" s="11" t="str">
        <f>IF('[1]#export'!A187="","",CONCATENATE('[1]#export'!N187&amp;" grant to "&amp;'[1]#export'!B187))</f>
        <v>SHAF grant to Brunswick Club Trust</v>
      </c>
      <c r="C179" s="11" t="str">
        <f>IF('[1]#export'!A187="","",'[1]#export'!D187)</f>
        <v>Junior Summer Holiday Activity Scheme 2021</v>
      </c>
      <c r="D179" s="11" t="str">
        <f>IF('[1]#export'!A187="","",'[1]#fixed_data'!$B$3)</f>
        <v>GBP</v>
      </c>
      <c r="E179" s="12">
        <f>IF('[1]#export'!A187="","",'[1]#export'!E187)</f>
        <v>4000</v>
      </c>
      <c r="F179" s="13" t="str">
        <f>IF('[1]#export'!A187="","",TEXT('[1]#export'!F187,"yyyy-mm-dd"))</f>
        <v>2021-06-15</v>
      </c>
      <c r="G179" s="13" t="str">
        <f>IF('[1]#export'!A187="","",IF('[1]#export'!J187="","",TEXT('[1]#export'!J187,"yyyy-mm-dd")))</f>
        <v>2021-08-02</v>
      </c>
      <c r="H179" s="11" t="str">
        <f>IF('[1]#export'!A187="","",'[1]#export'!K187)</f>
        <v>12</v>
      </c>
      <c r="I179" s="11" t="str">
        <f>IF('[1]#export'!A187="","",IF(LEFT('[1]#export'!C187,3)="GB-",'[1]#export'!C187,IF(AND(K179="",L179=""),'[1]#fixed_data'!$B$4&amp;SUBSTITUTE(J179," ","-"),IF(K179="","GB-COH-"&amp;L179,IF(LEFT(K179,2)="SC","GB-SC-"&amp;K179,IF(AND(LEFT(K179,1)="1",LEN(K179)=6),"GB-NIC-"&amp;K179,"GB-CHC-"&amp;K179))))))</f>
        <v>GB-CHC-209865</v>
      </c>
      <c r="J179" s="11" t="str">
        <f>IF('[1]#export'!A187="","",'[1]#export'!B187)</f>
        <v>Brunswick Club Trust</v>
      </c>
      <c r="K179" s="14" t="str">
        <f>IF('[1]#export'!A187="","",IF(ISBLANK('[1]#export'!C187),"",IF(LEFT('[1]#export'!C187,3)="GB-","",'[1]#export'!C187)))</f>
        <v>209865</v>
      </c>
      <c r="L179" s="14"/>
      <c r="M179" s="11" t="str">
        <f>IF('[1]#export'!A187="","",IF('[1]#export'!H187="","",'[1]#export'!H187))</f>
        <v>SW6 7EU</v>
      </c>
      <c r="N179" s="11" t="str">
        <f>IF('[1]#export'!A187="","",IF('[1]#export'!L187="","",IF(LEFT('[1]#export'!L187,4)="http",'[1]#export'!L187,"http://"&amp;TRIM('[1]#export'!L187))))</f>
        <v>http://www.thebrunswickclub.org.uk</v>
      </c>
      <c r="O179" s="11" t="str">
        <f>IF('[1]#export'!A187="","",IF('[1]#export'!G187="","",IF(LEFT('[1]#export'!G187,13)="Discretionary","Multiple Boroughs",SUBSTITUTE('[1]#export'!G187,CHAR(10),", "))))</f>
        <v>H&amp;F</v>
      </c>
      <c r="P179" s="11" t="str">
        <f>IF('[1]#export'!A187="","",'[1]#fixed_data'!$B$5)</f>
        <v>GB-CHC-237725</v>
      </c>
      <c r="Q179" s="11" t="str">
        <f>IF('[1]#export'!A187="","",'[1]#fixed_data'!$B$6)</f>
        <v>John Lyon's Charity</v>
      </c>
      <c r="R179" s="11" t="str">
        <f>IF('[1]#export'!A187="","",IF('[1]#export'!N187="","",'[1]#export'!N187))</f>
        <v>SHAF</v>
      </c>
      <c r="S179" s="15" t="str">
        <f>IF('[1]#export'!A187="","",IF('[1]#export'!M187="","",'[1]#export'!M187))</f>
        <v>School Holiday Activity Fund</v>
      </c>
      <c r="T179" s="15" t="str">
        <f>IF('[1]#export'!A187="","",IF(AND(VALUE('[1]#export'!K187)&gt;12,OR('[1]#export'!M187="Bursary",'[1]#export'!M187="Main Grant")),"Multiple year grants are approved in principle for the full term as outlined but are subject to satisfactory reporting and annual authority from the Charity's Trustee to release each tranche.",""))</f>
        <v/>
      </c>
      <c r="U179" s="15" t="str">
        <f>IF('[1]#export'!A187="","",IF('[1]#export'!Q187="","",'[1]#export'!Q187))</f>
        <v>Direct Project Costs</v>
      </c>
      <c r="V179" s="15" t="str">
        <f>IF('[1]#export'!A187="","",IF('[1]#export'!O187="","",'[1]#export'!O187))</f>
        <v>Youth Clubs &amp; Youth Activities</v>
      </c>
      <c r="W179" s="15" t="str">
        <f>IF('[1]#export'!O187="","",'[1]#export'!$O$1)</f>
        <v>Programme Area</v>
      </c>
      <c r="X179" s="15" t="str">
        <f>IF('[1]#export'!A187="","",IF('[1]#export'!P187="","",'[1]#export'!P187))</f>
        <v>5-11 (Primary Children)</v>
      </c>
      <c r="Y179" s="15" t="str">
        <f>IF('[1]#export'!P187="","",'[1]#export'!$P$1)</f>
        <v>Age Group</v>
      </c>
      <c r="Z179" s="16">
        <f>IF('[1]#export'!A187="","",'[1]#export'!I187)</f>
        <v>44711</v>
      </c>
      <c r="AA179" s="11" t="str">
        <f>IF('[1]#export'!A187="","",'[1]#fixed_data'!$B$8)</f>
        <v>http://jlc.london/</v>
      </c>
    </row>
    <row r="180" spans="1:27" x14ac:dyDescent="0.25">
      <c r="A180" s="11" t="str">
        <f>IF('[1]#export'!A188="","",CONCATENATE('[1]#fixed_data'!$B$2&amp;'[1]#export'!A188))</f>
        <v>360G-JLC-108657</v>
      </c>
      <c r="B180" s="11" t="str">
        <f>IF('[1]#export'!A188="","",CONCATENATE('[1]#export'!N188&amp;" grant to "&amp;'[1]#export'!B188))</f>
        <v>SHAF grant to Calthorpe Community Garden</v>
      </c>
      <c r="C180" s="11" t="str">
        <f>IF('[1]#export'!A188="","",'[1]#export'!D188)</f>
        <v>Children's summer holiday hub</v>
      </c>
      <c r="D180" s="11" t="str">
        <f>IF('[1]#export'!A188="","",'[1]#fixed_data'!$B$3)</f>
        <v>GBP</v>
      </c>
      <c r="E180" s="12">
        <f>IF('[1]#export'!A188="","",'[1]#export'!E188)</f>
        <v>4000</v>
      </c>
      <c r="F180" s="13" t="str">
        <f>IF('[1]#export'!A188="","",TEXT('[1]#export'!F188,"yyyy-mm-dd"))</f>
        <v>2021-06-15</v>
      </c>
      <c r="G180" s="13" t="str">
        <f>IF('[1]#export'!A188="","",IF('[1]#export'!J188="","",TEXT('[1]#export'!J188,"yyyy-mm-dd")))</f>
        <v>2021-08-02</v>
      </c>
      <c r="H180" s="11" t="str">
        <f>IF('[1]#export'!A188="","",'[1]#export'!K188)</f>
        <v>12</v>
      </c>
      <c r="I180" s="11" t="str">
        <f>IF('[1]#export'!A188="","",IF(LEFT('[1]#export'!C188,3)="GB-",'[1]#export'!C188,IF(AND(K180="",L180=""),'[1]#fixed_data'!$B$4&amp;SUBSTITUTE(J180," ","-"),IF(K180="","GB-COH-"&amp;L180,IF(LEFT(K180,2)="SC","GB-SC-"&amp;K180,IF(AND(LEFT(K180,1)="1",LEN(K180)=6),"GB-NIC-"&amp;K180,"GB-CHC-"&amp;K180))))))</f>
        <v>GB-CHC-595278</v>
      </c>
      <c r="J180" s="11" t="str">
        <f>IF('[1]#export'!A188="","",'[1]#export'!B188)</f>
        <v>Calthorpe Community Garden</v>
      </c>
      <c r="K180" s="14" t="str">
        <f>IF('[1]#export'!A188="","",IF(ISBLANK('[1]#export'!C188),"",IF(LEFT('[1]#export'!C188,3)="GB-","",'[1]#export'!C188)))</f>
        <v>595278</v>
      </c>
      <c r="L180" s="14"/>
      <c r="M180" s="11" t="str">
        <f>IF('[1]#export'!A188="","",IF('[1]#export'!H188="","",'[1]#export'!H188))</f>
        <v>WC1X 8LH</v>
      </c>
      <c r="N180" s="11" t="str">
        <f>IF('[1]#export'!A188="","",IF('[1]#export'!L188="","",IF(LEFT('[1]#export'!L188,4)="http",'[1]#export'!L188,"http://"&amp;TRIM('[1]#export'!L188))))</f>
        <v>http://www.calthorpecommunitygarden.org.uk</v>
      </c>
      <c r="O180" s="11" t="str">
        <f>IF('[1]#export'!A188="","",IF('[1]#export'!G188="","",IF(LEFT('[1]#export'!G188,13)="Discretionary","Multiple Boroughs",SUBSTITUTE('[1]#export'!G188,CHAR(10),", "))))</f>
        <v>Camden</v>
      </c>
      <c r="P180" s="11" t="str">
        <f>IF('[1]#export'!A188="","",'[1]#fixed_data'!$B$5)</f>
        <v>GB-CHC-237725</v>
      </c>
      <c r="Q180" s="11" t="str">
        <f>IF('[1]#export'!A188="","",'[1]#fixed_data'!$B$6)</f>
        <v>John Lyon's Charity</v>
      </c>
      <c r="R180" s="11" t="str">
        <f>IF('[1]#export'!A188="","",IF('[1]#export'!N188="","",'[1]#export'!N188))</f>
        <v>SHAF</v>
      </c>
      <c r="S180" s="15" t="str">
        <f>IF('[1]#export'!A188="","",IF('[1]#export'!M188="","",'[1]#export'!M188))</f>
        <v>School Holiday Activity Fund</v>
      </c>
      <c r="T180" s="15" t="str">
        <f>IF('[1]#export'!A188="","",IF(AND(VALUE('[1]#export'!K188)&gt;12,OR('[1]#export'!M188="Bursary",'[1]#export'!M188="Main Grant")),"Multiple year grants are approved in principle for the full term as outlined but are subject to satisfactory reporting and annual authority from the Charity's Trustee to release each tranche.",""))</f>
        <v/>
      </c>
      <c r="U180" s="15" t="str">
        <f>IF('[1]#export'!A188="","",IF('[1]#export'!Q188="","",'[1]#export'!Q188))</f>
        <v>Salary Costs</v>
      </c>
      <c r="V180" s="15" t="str">
        <f>IF('[1]#export'!A188="","",IF('[1]#export'!O188="","",'[1]#export'!O188))</f>
        <v>Sport</v>
      </c>
      <c r="W180" s="15" t="str">
        <f>IF('[1]#export'!O188="","",'[1]#export'!$O$1)</f>
        <v>Programme Area</v>
      </c>
      <c r="X180" s="15" t="str">
        <f>IF('[1]#export'!A188="","",IF('[1]#export'!P188="","",'[1]#export'!P188))</f>
        <v>5-11 (Primary Children)</v>
      </c>
      <c r="Y180" s="15" t="str">
        <f>IF('[1]#export'!P188="","",'[1]#export'!$P$1)</f>
        <v>Age Group</v>
      </c>
      <c r="Z180" s="16">
        <f>IF('[1]#export'!A188="","",'[1]#export'!I188)</f>
        <v>44550</v>
      </c>
      <c r="AA180" s="11" t="str">
        <f>IF('[1]#export'!A188="","",'[1]#fixed_data'!$B$8)</f>
        <v>http://jlc.london/</v>
      </c>
    </row>
    <row r="181" spans="1:27" x14ac:dyDescent="0.25">
      <c r="A181" s="11" t="str">
        <f>IF('[1]#export'!A189="","",CONCATENATE('[1]#fixed_data'!$B$2&amp;'[1]#export'!A189))</f>
        <v>360G-JLC-108655</v>
      </c>
      <c r="B181" s="11" t="str">
        <f>IF('[1]#export'!A189="","",CONCATENATE('[1]#export'!N189&amp;" grant to "&amp;'[1]#export'!B189))</f>
        <v>SHAF grant to Community Focus</v>
      </c>
      <c r="C181" s="11" t="str">
        <f>IF('[1]#export'!A189="","",'[1]#export'!D189)</f>
        <v>Summer Engagement</v>
      </c>
      <c r="D181" s="11" t="str">
        <f>IF('[1]#export'!A189="","",'[1]#fixed_data'!$B$3)</f>
        <v>GBP</v>
      </c>
      <c r="E181" s="12">
        <f>IF('[1]#export'!A189="","",'[1]#export'!E189)</f>
        <v>3900</v>
      </c>
      <c r="F181" s="13" t="str">
        <f>IF('[1]#export'!A189="","",TEXT('[1]#export'!F189,"yyyy-mm-dd"))</f>
        <v>2021-06-15</v>
      </c>
      <c r="G181" s="13" t="str">
        <f>IF('[1]#export'!A189="","",IF('[1]#export'!J189="","",TEXT('[1]#export'!J189,"yyyy-mm-dd")))</f>
        <v>2021-08-16</v>
      </c>
      <c r="H181" s="11" t="str">
        <f>IF('[1]#export'!A189="","",'[1]#export'!K189)</f>
        <v>12</v>
      </c>
      <c r="I181" s="11" t="str">
        <f>IF('[1]#export'!A189="","",IF(LEFT('[1]#export'!C189,3)="GB-",'[1]#export'!C189,IF(AND(K181="",L181=""),'[1]#fixed_data'!$B$4&amp;SUBSTITUTE(J181," ","-"),IF(K181="","GB-COH-"&amp;L181,IF(LEFT(K181,2)="SC","GB-SC-"&amp;K181,IF(AND(LEFT(K181,1)="1",LEN(K181)=6),"GB-NIC-"&amp;K181,"GB-CHC-"&amp;K181))))))</f>
        <v>GB-CHC-1139259</v>
      </c>
      <c r="J181" s="11" t="str">
        <f>IF('[1]#export'!A189="","",'[1]#export'!B189)</f>
        <v>Community Focus</v>
      </c>
      <c r="K181" s="14" t="str">
        <f>IF('[1]#export'!A189="","",IF(ISBLANK('[1]#export'!C189),"",IF(LEFT('[1]#export'!C189,3)="GB-","",'[1]#export'!C189)))</f>
        <v>1139259</v>
      </c>
      <c r="L181" s="14"/>
      <c r="M181" s="11" t="str">
        <f>IF('[1]#export'!A189="","",IF('[1]#export'!H189="","",'[1]#export'!H189))</f>
        <v>N20 0NR</v>
      </c>
      <c r="N181" s="11" t="str">
        <f>IF('[1]#export'!A189="","",IF('[1]#export'!L189="","",IF(LEFT('[1]#export'!L189,4)="http",'[1]#export'!L189,"http://"&amp;TRIM('[1]#export'!L189))))</f>
        <v>http://communityfocus.co.uk/</v>
      </c>
      <c r="O181" s="11" t="str">
        <f>IF('[1]#export'!A189="","",IF('[1]#export'!G189="","",IF(LEFT('[1]#export'!G189,13)="Discretionary","Multiple Boroughs",SUBSTITUTE('[1]#export'!G189,CHAR(10),", "))))</f>
        <v>Barnet</v>
      </c>
      <c r="P181" s="11" t="str">
        <f>IF('[1]#export'!A189="","",'[1]#fixed_data'!$B$5)</f>
        <v>GB-CHC-237725</v>
      </c>
      <c r="Q181" s="11" t="str">
        <f>IF('[1]#export'!A189="","",'[1]#fixed_data'!$B$6)</f>
        <v>John Lyon's Charity</v>
      </c>
      <c r="R181" s="11" t="str">
        <f>IF('[1]#export'!A189="","",IF('[1]#export'!N189="","",'[1]#export'!N189))</f>
        <v>SHAF</v>
      </c>
      <c r="S181" s="15" t="str">
        <f>IF('[1]#export'!A189="","",IF('[1]#export'!M189="","",'[1]#export'!M189))</f>
        <v>School Holiday Activity Fund</v>
      </c>
      <c r="T181" s="15" t="str">
        <f>IF('[1]#export'!A189="","",IF(AND(VALUE('[1]#export'!K189)&gt;12,OR('[1]#export'!M189="Bursary",'[1]#export'!M189="Main Grant")),"Multiple year grants are approved in principle for the full term as outlined but are subject to satisfactory reporting and annual authority from the Charity's Trustee to release each tranche.",""))</f>
        <v/>
      </c>
      <c r="U181" s="15" t="str">
        <f>IF('[1]#export'!A189="","",IF('[1]#export'!Q189="","",'[1]#export'!Q189))</f>
        <v>Direct Project Costs</v>
      </c>
      <c r="V181" s="15" t="str">
        <f>IF('[1]#export'!A189="","",IF('[1]#export'!O189="","",'[1]#export'!O189))</f>
        <v>Special Needs &amp; Disabilities</v>
      </c>
      <c r="W181" s="15" t="str">
        <f>IF('[1]#export'!O189="","",'[1]#export'!$O$1)</f>
        <v>Programme Area</v>
      </c>
      <c r="X181" s="15" t="str">
        <f>IF('[1]#export'!A189="","",IF('[1]#export'!P189="","",'[1]#export'!P189))</f>
        <v>11-19 (Secondary YP)</v>
      </c>
      <c r="Y181" s="15" t="str">
        <f>IF('[1]#export'!P189="","",'[1]#export'!$P$1)</f>
        <v>Age Group</v>
      </c>
      <c r="Z181" s="16">
        <f>IF('[1]#export'!A189="","",'[1]#export'!I189)</f>
        <v>44466</v>
      </c>
      <c r="AA181" s="11" t="str">
        <f>IF('[1]#export'!A189="","",'[1]#fixed_data'!$B$8)</f>
        <v>http://jlc.london/</v>
      </c>
    </row>
    <row r="182" spans="1:27" x14ac:dyDescent="0.25">
      <c r="A182" s="11" t="str">
        <f>IF('[1]#export'!A190="","",CONCATENATE('[1]#fixed_data'!$B$2&amp;'[1]#export'!A190))</f>
        <v>360G-JLC-108675</v>
      </c>
      <c r="B182" s="11" t="str">
        <f>IF('[1]#export'!A190="","",CONCATENATE('[1]#export'!N190&amp;" grant to "&amp;'[1]#export'!B190))</f>
        <v>SHAF grant to Dadihiye Somali Development Organisation</v>
      </c>
      <c r="C182" s="11" t="str">
        <f>IF('[1]#export'!A190="","",'[1]#export'!D190)</f>
        <v>Happy Children - Promise Brighter Future</v>
      </c>
      <c r="D182" s="11" t="str">
        <f>IF('[1]#export'!A190="","",'[1]#fixed_data'!$B$3)</f>
        <v>GBP</v>
      </c>
      <c r="E182" s="12">
        <f>IF('[1]#export'!A190="","",'[1]#export'!E190)</f>
        <v>4000</v>
      </c>
      <c r="F182" s="13" t="str">
        <f>IF('[1]#export'!A190="","",TEXT('[1]#export'!F190,"yyyy-mm-dd"))</f>
        <v>2021-06-15</v>
      </c>
      <c r="G182" s="13" t="str">
        <f>IF('[1]#export'!A190="","",IF('[1]#export'!J190="","",TEXT('[1]#export'!J190,"yyyy-mm-dd")))</f>
        <v>2021-06-26</v>
      </c>
      <c r="H182" s="11" t="str">
        <f>IF('[1]#export'!A190="","",'[1]#export'!K190)</f>
        <v>12</v>
      </c>
      <c r="I182" s="11" t="str">
        <f>IF('[1]#export'!A190="","",IF(LEFT('[1]#export'!C190,3)="GB-",'[1]#export'!C190,IF(AND(K182="",L182=""),'[1]#fixed_data'!$B$4&amp;SUBSTITUTE(J182," ","-"),IF(K182="","GB-COH-"&amp;L182,IF(LEFT(K182,2)="SC","GB-SC-"&amp;K182,IF(AND(LEFT(K182,1)="1",LEN(K182)=6),"GB-NIC-"&amp;K182,"GB-CHC-"&amp;K182))))))</f>
        <v>GB-CHC-1041387</v>
      </c>
      <c r="J182" s="11" t="str">
        <f>IF('[1]#export'!A190="","",'[1]#export'!B190)</f>
        <v>Dadihiye Somali Development Organisation</v>
      </c>
      <c r="K182" s="14" t="str">
        <f>IF('[1]#export'!A190="","",IF(ISBLANK('[1]#export'!C190),"",IF(LEFT('[1]#export'!C190,3)="GB-","",'[1]#export'!C190)))</f>
        <v>1041387</v>
      </c>
      <c r="L182" s="14"/>
      <c r="M182" s="11" t="str">
        <f>IF('[1]#export'!A190="","",IF('[1]#export'!H190="","",'[1]#export'!H190))</f>
        <v>W10 5XL</v>
      </c>
      <c r="N182" s="11" t="s">
        <v>59</v>
      </c>
      <c r="O182" s="11" t="str">
        <f>IF('[1]#export'!A190="","",IF('[1]#export'!G190="","",IF(LEFT('[1]#export'!G190,13)="Discretionary","Multiple Boroughs",SUBSTITUTE('[1]#export'!G190,CHAR(10),", "))))</f>
        <v>RBKC</v>
      </c>
      <c r="P182" s="11" t="str">
        <f>IF('[1]#export'!A190="","",'[1]#fixed_data'!$B$5)</f>
        <v>GB-CHC-237725</v>
      </c>
      <c r="Q182" s="11" t="str">
        <f>IF('[1]#export'!A190="","",'[1]#fixed_data'!$B$6)</f>
        <v>John Lyon's Charity</v>
      </c>
      <c r="R182" s="11" t="str">
        <f>IF('[1]#export'!A190="","",IF('[1]#export'!N190="","",'[1]#export'!N190))</f>
        <v>SHAF</v>
      </c>
      <c r="S182" s="15" t="str">
        <f>IF('[1]#export'!A190="","",IF('[1]#export'!M190="","",'[1]#export'!M190))</f>
        <v>School Holiday Activity Fund</v>
      </c>
      <c r="T182" s="15" t="str">
        <f>IF('[1]#export'!A190="","",IF(AND(VALUE('[1]#export'!K190)&gt;12,OR('[1]#export'!M190="Bursary",'[1]#export'!M190="Main Grant")),"Multiple year grants are approved in principle for the full term as outlined but are subject to satisfactory reporting and annual authority from the Charity's Trustee to release each tranche.",""))</f>
        <v/>
      </c>
      <c r="U182" s="15" t="str">
        <f>IF('[1]#export'!A190="","",IF('[1]#export'!Q190="","",'[1]#export'!Q190))</f>
        <v>Direct Project Costs</v>
      </c>
      <c r="V182" s="15" t="str">
        <f>IF('[1]#export'!A190="","",IF('[1]#export'!O190="","",'[1]#export'!O190))</f>
        <v>Youth Clubs &amp; Youth Activities</v>
      </c>
      <c r="W182" s="15" t="str">
        <f>IF('[1]#export'!O190="","",'[1]#export'!$O$1)</f>
        <v>Programme Area</v>
      </c>
      <c r="X182" s="15" t="str">
        <f>IF('[1]#export'!A190="","",IF('[1]#export'!P190="","",'[1]#export'!P190))</f>
        <v>0-25 Years Old</v>
      </c>
      <c r="Y182" s="15" t="str">
        <f>IF('[1]#export'!P190="","",'[1]#export'!$P$1)</f>
        <v>Age Group</v>
      </c>
      <c r="Z182" s="16">
        <f>IF('[1]#export'!A190="","",'[1]#export'!I190)</f>
        <v>44712</v>
      </c>
      <c r="AA182" s="11" t="str">
        <f>IF('[1]#export'!A190="","",'[1]#fixed_data'!$B$8)</f>
        <v>http://jlc.london/</v>
      </c>
    </row>
    <row r="183" spans="1:27" x14ac:dyDescent="0.25">
      <c r="A183" s="11" t="str">
        <f>IF('[1]#export'!A191="","",CONCATENATE('[1]#fixed_data'!$B$2&amp;'[1]#export'!A191))</f>
        <v>360G-JLC-108691</v>
      </c>
      <c r="B183" s="11" t="str">
        <f>IF('[1]#export'!A191="","",CONCATENATE('[1]#export'!N191&amp;" grant to "&amp;'[1]#export'!B191))</f>
        <v>SHAF grant to Eton Fives Association</v>
      </c>
      <c r="C183" s="11" t="str">
        <f>IF('[1]#export'!A191="","",'[1]#export'!D191)</f>
        <v>Summer of Sport at Westway</v>
      </c>
      <c r="D183" s="11" t="str">
        <f>IF('[1]#export'!A191="","",'[1]#fixed_data'!$B$3)</f>
        <v>GBP</v>
      </c>
      <c r="E183" s="12">
        <f>IF('[1]#export'!A191="","",'[1]#export'!E191)</f>
        <v>3800</v>
      </c>
      <c r="F183" s="13" t="str">
        <f>IF('[1]#export'!A191="","",TEXT('[1]#export'!F191,"yyyy-mm-dd"))</f>
        <v>2021-06-15</v>
      </c>
      <c r="G183" s="13" t="str">
        <f>IF('[1]#export'!A191="","",IF('[1]#export'!J191="","",TEXT('[1]#export'!J191,"yyyy-mm-dd")))</f>
        <v>2021-08-03</v>
      </c>
      <c r="H183" s="11" t="str">
        <f>IF('[1]#export'!A191="","",'[1]#export'!K191)</f>
        <v>12</v>
      </c>
      <c r="I183" s="11" t="str">
        <f>IF('[1]#export'!A191="","",IF(LEFT('[1]#export'!C191,3)="GB-",'[1]#export'!C191,IF(AND(K183="",L183=""),'[1]#fixed_data'!$B$4&amp;SUBSTITUTE(J183," ","-"),IF(K183="","GB-COH-"&amp;L183,IF(LEFT(K183,2)="SC","GB-SC-"&amp;K183,IF(AND(LEFT(K183,1)="1",LEN(K183)=6),"GB-NIC-"&amp;K183,"GB-CHC-"&amp;K183))))))</f>
        <v>GB-CHC-1151273</v>
      </c>
      <c r="J183" s="11" t="str">
        <f>IF('[1]#export'!A191="","",'[1]#export'!B191)</f>
        <v>Eton Fives Association</v>
      </c>
      <c r="K183" s="14" t="str">
        <f>IF('[1]#export'!A191="","",IF(ISBLANK('[1]#export'!C191),"",IF(LEFT('[1]#export'!C191,3)="GB-","",'[1]#export'!C191)))</f>
        <v>1151273</v>
      </c>
      <c r="L183" s="14"/>
      <c r="M183" s="11" t="str">
        <f>IF('[1]#export'!A191="","",IF('[1]#export'!H191="","",'[1]#export'!H191))</f>
        <v>B91 3UE</v>
      </c>
      <c r="N183" s="11" t="str">
        <f>IF('[1]#export'!A191="","",IF('[1]#export'!L191="","",IF(LEFT('[1]#export'!L191,4)="http",'[1]#export'!L191,"http://"&amp;TRIM('[1]#export'!L191))))</f>
        <v>http://www.etonfives.com/</v>
      </c>
      <c r="O183" s="11" t="str">
        <f>IF('[1]#export'!A191="","",IF('[1]#export'!G191="","",IF(LEFT('[1]#export'!G191,13)="Discretionary","Multiple Boroughs",SUBSTITUTE('[1]#export'!G191,CHAR(10),", "))))</f>
        <v>RBKC</v>
      </c>
      <c r="P183" s="11" t="str">
        <f>IF('[1]#export'!A191="","",'[1]#fixed_data'!$B$5)</f>
        <v>GB-CHC-237725</v>
      </c>
      <c r="Q183" s="11" t="str">
        <f>IF('[1]#export'!A191="","",'[1]#fixed_data'!$B$6)</f>
        <v>John Lyon's Charity</v>
      </c>
      <c r="R183" s="11" t="str">
        <f>IF('[1]#export'!A191="","",IF('[1]#export'!N191="","",'[1]#export'!N191))</f>
        <v>SHAF</v>
      </c>
      <c r="S183" s="15" t="str">
        <f>IF('[1]#export'!A191="","",IF('[1]#export'!M191="","",'[1]#export'!M191))</f>
        <v>School Holiday Activity Fund</v>
      </c>
      <c r="T183" s="15" t="str">
        <f>IF('[1]#export'!A191="","",IF(AND(VALUE('[1]#export'!K191)&gt;12,OR('[1]#export'!M191="Bursary",'[1]#export'!M191="Main Grant")),"Multiple year grants are approved in principle for the full term as outlined but are subject to satisfactory reporting and annual authority from the Charity's Trustee to release each tranche.",""))</f>
        <v/>
      </c>
      <c r="U183" s="15" t="str">
        <f>IF('[1]#export'!A191="","",IF('[1]#export'!Q191="","",'[1]#export'!Q191))</f>
        <v>Direct Project Costs</v>
      </c>
      <c r="V183" s="15" t="str">
        <f>IF('[1]#export'!A191="","",IF('[1]#export'!O191="","",'[1]#export'!O191))</f>
        <v>Sport</v>
      </c>
      <c r="W183" s="15" t="str">
        <f>IF('[1]#export'!O191="","",'[1]#export'!$O$1)</f>
        <v>Programme Area</v>
      </c>
      <c r="X183" s="15" t="str">
        <f>IF('[1]#export'!A191="","",IF('[1]#export'!P191="","",'[1]#export'!P191))</f>
        <v>5-19 (School Age CYP)</v>
      </c>
      <c r="Y183" s="15" t="str">
        <f>IF('[1]#export'!P191="","",'[1]#export'!$P$1)</f>
        <v>Age Group</v>
      </c>
      <c r="Z183" s="16">
        <f>IF('[1]#export'!A191="","",'[1]#export'!I191)</f>
        <v>44400</v>
      </c>
      <c r="AA183" s="11" t="str">
        <f>IF('[1]#export'!A191="","",'[1]#fixed_data'!$B$8)</f>
        <v>http://jlc.london/</v>
      </c>
    </row>
    <row r="184" spans="1:27" x14ac:dyDescent="0.25">
      <c r="A184" s="11" t="str">
        <f>IF('[1]#export'!A192="","",CONCATENATE('[1]#fixed_data'!$B$2&amp;'[1]#export'!A192))</f>
        <v>360G-JLC-108686</v>
      </c>
      <c r="B184" s="11" t="str">
        <f>IF('[1]#export'!A192="","",CONCATENATE('[1]#export'!N192&amp;" grant to "&amp;'[1]#export'!B192))</f>
        <v>SHAF grant to Harrow Carers</v>
      </c>
      <c r="C184" s="11" t="str">
        <f>IF('[1]#export'!A192="","",'[1]#export'!D192)</f>
        <v>Young Carers Service Holiday Respite Activities</v>
      </c>
      <c r="D184" s="11" t="str">
        <f>IF('[1]#export'!A192="","",'[1]#fixed_data'!$B$3)</f>
        <v>GBP</v>
      </c>
      <c r="E184" s="12">
        <f>IF('[1]#export'!A192="","",'[1]#export'!E192)</f>
        <v>4000</v>
      </c>
      <c r="F184" s="13" t="str">
        <f>IF('[1]#export'!A192="","",TEXT('[1]#export'!F192,"yyyy-mm-dd"))</f>
        <v>2021-06-15</v>
      </c>
      <c r="G184" s="13" t="str">
        <f>IF('[1]#export'!A192="","",IF('[1]#export'!J192="","",TEXT('[1]#export'!J192,"yyyy-mm-dd")))</f>
        <v>2021-07-27</v>
      </c>
      <c r="H184" s="11" t="str">
        <f>IF('[1]#export'!A192="","",'[1]#export'!K192)</f>
        <v>12</v>
      </c>
      <c r="I184" s="11" t="str">
        <f>IF('[1]#export'!A192="","",IF(LEFT('[1]#export'!C192,3)="GB-",'[1]#export'!C192,IF(AND(K184="",L184=""),'[1]#fixed_data'!$B$4&amp;SUBSTITUTE(J184," ","-"),IF(K184="","GB-COH-"&amp;L184,IF(LEFT(K184,2)="SC","GB-SC-"&amp;K184,IF(AND(LEFT(K184,1)="1",LEN(K184)=6),"GB-NIC-"&amp;K184,"GB-CHC-"&amp;K184))))))</f>
        <v>GB-CHC-1062149</v>
      </c>
      <c r="J184" s="11" t="str">
        <f>IF('[1]#export'!A192="","",'[1]#export'!B192)</f>
        <v>Harrow Carers</v>
      </c>
      <c r="K184" s="14" t="str">
        <f>IF('[1]#export'!A192="","",IF(ISBLANK('[1]#export'!C192),"",IF(LEFT('[1]#export'!C192,3)="GB-","",'[1]#export'!C192)))</f>
        <v>1062149</v>
      </c>
      <c r="L184" s="14"/>
      <c r="M184" s="11" t="str">
        <f>IF('[1]#export'!A192="","",IF('[1]#export'!H192="","",'[1]#export'!H192))</f>
        <v>HA2 6DZ</v>
      </c>
      <c r="N184" s="11" t="str">
        <f>IF('[1]#export'!A192="","",IF('[1]#export'!L192="","",IF(LEFT('[1]#export'!L192,4)="http",'[1]#export'!L192,"http://"&amp;TRIM('[1]#export'!L192))))</f>
        <v>https://www.harrowcarers.org/</v>
      </c>
      <c r="O184" s="11" t="str">
        <f>IF('[1]#export'!A192="","",IF('[1]#export'!G192="","",IF(LEFT('[1]#export'!G192,13)="Discretionary","Multiple Boroughs",SUBSTITUTE('[1]#export'!G192,CHAR(10),", "))))</f>
        <v>Harrow</v>
      </c>
      <c r="P184" s="11" t="str">
        <f>IF('[1]#export'!A192="","",'[1]#fixed_data'!$B$5)</f>
        <v>GB-CHC-237725</v>
      </c>
      <c r="Q184" s="11" t="str">
        <f>IF('[1]#export'!A192="","",'[1]#fixed_data'!$B$6)</f>
        <v>John Lyon's Charity</v>
      </c>
      <c r="R184" s="11" t="str">
        <f>IF('[1]#export'!A192="","",IF('[1]#export'!N192="","",'[1]#export'!N192))</f>
        <v>SHAF</v>
      </c>
      <c r="S184" s="15" t="str">
        <f>IF('[1]#export'!A192="","",IF('[1]#export'!M192="","",'[1]#export'!M192))</f>
        <v>School Holiday Activity Fund</v>
      </c>
      <c r="T184" s="15" t="str">
        <f>IF('[1]#export'!A192="","",IF(AND(VALUE('[1]#export'!K192)&gt;12,OR('[1]#export'!M192="Bursary",'[1]#export'!M192="Main Grant")),"Multiple year grants are approved in principle for the full term as outlined but are subject to satisfactory reporting and annual authority from the Charity's Trustee to release each tranche.",""))</f>
        <v/>
      </c>
      <c r="U184" s="15" t="str">
        <f>IF('[1]#export'!A192="","",IF('[1]#export'!Q192="","",'[1]#export'!Q192))</f>
        <v>Direct Project Costs</v>
      </c>
      <c r="V184" s="15" t="str">
        <f>IF('[1]#export'!A192="","",IF('[1]#export'!O192="","",'[1]#export'!O192))</f>
        <v>Youth Clubs &amp; Youth Activities</v>
      </c>
      <c r="W184" s="15" t="str">
        <f>IF('[1]#export'!O192="","",'[1]#export'!$O$1)</f>
        <v>Programme Area</v>
      </c>
      <c r="X184" s="15" t="str">
        <f>IF('[1]#export'!A192="","",IF('[1]#export'!P192="","",'[1]#export'!P192))</f>
        <v>5-19 (School Age CYP)</v>
      </c>
      <c r="Y184" s="15" t="str">
        <f>IF('[1]#export'!P192="","",'[1]#export'!$P$1)</f>
        <v>Age Group</v>
      </c>
      <c r="Z184" s="16">
        <f>IF('[1]#export'!A192="","",'[1]#export'!I192)</f>
        <v>44466</v>
      </c>
      <c r="AA184" s="11" t="str">
        <f>IF('[1]#export'!A192="","",'[1]#fixed_data'!$B$8)</f>
        <v>http://jlc.london/</v>
      </c>
    </row>
    <row r="185" spans="1:27" x14ac:dyDescent="0.25">
      <c r="A185" s="11" t="str">
        <f>IF('[1]#export'!A193="","",CONCATENATE('[1]#fixed_data'!$B$2&amp;'[1]#export'!A193))</f>
        <v>360G-JLC-108656</v>
      </c>
      <c r="B185" s="11" t="str">
        <f>IF('[1]#export'!A193="","",CONCATENATE('[1]#export'!N193&amp;" grant to "&amp;'[1]#export'!B193))</f>
        <v>SHAF grant to HVH ARTS</v>
      </c>
      <c r="C185" s="11" t="str">
        <f>IF('[1]#export'!A193="","",'[1]#export'!D193)</f>
        <v>Summer Holiday 2021 Arts &amp; Media Programme</v>
      </c>
      <c r="D185" s="11" t="str">
        <f>IF('[1]#export'!A193="","",'[1]#fixed_data'!$B$3)</f>
        <v>GBP</v>
      </c>
      <c r="E185" s="12">
        <f>IF('[1]#export'!A193="","",'[1]#export'!E193)</f>
        <v>4000</v>
      </c>
      <c r="F185" s="13" t="str">
        <f>IF('[1]#export'!A193="","",TEXT('[1]#export'!F193,"yyyy-mm-dd"))</f>
        <v>2021-06-15</v>
      </c>
      <c r="G185" s="13" t="str">
        <f>IF('[1]#export'!A193="","",IF('[1]#export'!J193="","",TEXT('[1]#export'!J193,"yyyy-mm-dd")))</f>
        <v>2021-07-18</v>
      </c>
      <c r="H185" s="11" t="str">
        <f>IF('[1]#export'!A193="","",'[1]#export'!K193)</f>
        <v>12</v>
      </c>
      <c r="I185" s="11" t="str">
        <f>IF('[1]#export'!A193="","",IF(LEFT('[1]#export'!C193,3)="GB-",'[1]#export'!C193,IF(AND(K185="",L185=""),'[1]#fixed_data'!$B$4&amp;SUBSTITUTE(J185," ","-"),IF(K185="","GB-COH-"&amp;L185,IF(LEFT(K185,2)="SC","GB-SC-"&amp;K185,IF(AND(LEFT(K185,1)="1",LEN(K185)=6),"GB-NIC-"&amp;K185,"GB-CHC-"&amp;K185))))))</f>
        <v>GB-CHC-1149607</v>
      </c>
      <c r="J185" s="11" t="str">
        <f>IF('[1]#export'!A193="","",'[1]#export'!B193)</f>
        <v>HVH ARTS</v>
      </c>
      <c r="K185" s="14" t="str">
        <f>IF('[1]#export'!A193="","",IF(ISBLANK('[1]#export'!C193),"",IF(LEFT('[1]#export'!C193,3)="GB-","",'[1]#export'!C193)))</f>
        <v>1149607</v>
      </c>
      <c r="L185" s="14"/>
      <c r="M185" s="11" t="str">
        <f>IF('[1]#export'!A193="","",IF('[1]#export'!H193="","",'[1]#export'!H193))</f>
        <v>NW3 2HP</v>
      </c>
      <c r="N185" s="11" t="str">
        <f>IF('[1]#export'!A193="","",IF('[1]#export'!L193="","",IF(LEFT('[1]#export'!L193,4)="http",'[1]#export'!L193,"http://"&amp;TRIM('[1]#export'!L193))))</f>
        <v>http://hvharts.org</v>
      </c>
      <c r="O185" s="11" t="str">
        <f>IF('[1]#export'!A193="","",IF('[1]#export'!G193="","",IF(LEFT('[1]#export'!G193,13)="Discretionary","Multiple Boroughs",SUBSTITUTE('[1]#export'!G193,CHAR(10),", "))))</f>
        <v>Camden</v>
      </c>
      <c r="P185" s="11" t="str">
        <f>IF('[1]#export'!A193="","",'[1]#fixed_data'!$B$5)</f>
        <v>GB-CHC-237725</v>
      </c>
      <c r="Q185" s="11" t="str">
        <f>IF('[1]#export'!A193="","",'[1]#fixed_data'!$B$6)</f>
        <v>John Lyon's Charity</v>
      </c>
      <c r="R185" s="11" t="str">
        <f>IF('[1]#export'!A193="","",IF('[1]#export'!N193="","",'[1]#export'!N193))</f>
        <v>SHAF</v>
      </c>
      <c r="S185" s="15" t="str">
        <f>IF('[1]#export'!A193="","",IF('[1]#export'!M193="","",'[1]#export'!M193))</f>
        <v>School Holiday Activity Fund</v>
      </c>
      <c r="T185" s="15" t="str">
        <f>IF('[1]#export'!A193="","",IF(AND(VALUE('[1]#export'!K193)&gt;12,OR('[1]#export'!M193="Bursary",'[1]#export'!M193="Main Grant")),"Multiple year grants are approved in principle for the full term as outlined but are subject to satisfactory reporting and annual authority from the Charity's Trustee to release each tranche.",""))</f>
        <v/>
      </c>
      <c r="U185" s="15" t="str">
        <f>IF('[1]#export'!A193="","",IF('[1]#export'!Q193="","",'[1]#export'!Q193))</f>
        <v>Direct Project Costs</v>
      </c>
      <c r="V185" s="15" t="str">
        <f>IF('[1]#export'!A193="","",IF('[1]#export'!O193="","",'[1]#export'!O193))</f>
        <v>Arts &amp; Science</v>
      </c>
      <c r="W185" s="15" t="str">
        <f>IF('[1]#export'!O193="","",'[1]#export'!$O$1)</f>
        <v>Programme Area</v>
      </c>
      <c r="X185" s="15" t="str">
        <f>IF('[1]#export'!A193="","",IF('[1]#export'!P193="","",'[1]#export'!P193))</f>
        <v>5-19 (School Age CYP)</v>
      </c>
      <c r="Y185" s="15" t="str">
        <f>IF('[1]#export'!P193="","",'[1]#export'!$P$1)</f>
        <v>Age Group</v>
      </c>
      <c r="Z185" s="16">
        <f>IF('[1]#export'!A193="","",'[1]#export'!I193)</f>
        <v>44596</v>
      </c>
      <c r="AA185" s="11" t="str">
        <f>IF('[1]#export'!A193="","",'[1]#fixed_data'!$B$8)</f>
        <v>http://jlc.london/</v>
      </c>
    </row>
    <row r="186" spans="1:27" x14ac:dyDescent="0.25">
      <c r="A186" s="11" t="str">
        <f>IF('[1]#export'!A194="","",CONCATENATE('[1]#fixed_data'!$B$2&amp;'[1]#export'!A194))</f>
        <v>360G-JLC-108695</v>
      </c>
      <c r="B186" s="11" t="str">
        <f>IF('[1]#export'!A194="","",CONCATENATE('[1]#export'!N194&amp;" grant to "&amp;'[1]#export'!B194))</f>
        <v>SHAF grant to Kids Can Achieve</v>
      </c>
      <c r="C186" s="11" t="str">
        <f>IF('[1]#export'!A194="","",'[1]#export'!D194)</f>
        <v>Summer holidays Out and About</v>
      </c>
      <c r="D186" s="11" t="str">
        <f>IF('[1]#export'!A194="","",'[1]#fixed_data'!$B$3)</f>
        <v>GBP</v>
      </c>
      <c r="E186" s="12">
        <f>IF('[1]#export'!A194="","",'[1]#export'!E194)</f>
        <v>3900</v>
      </c>
      <c r="F186" s="13" t="str">
        <f>IF('[1]#export'!A194="","",TEXT('[1]#export'!F194,"yyyy-mm-dd"))</f>
        <v>2021-06-15</v>
      </c>
      <c r="G186" s="13" t="str">
        <f>IF('[1]#export'!A194="","",IF('[1]#export'!J194="","",TEXT('[1]#export'!J194,"yyyy-mm-dd")))</f>
        <v>2021-07-26</v>
      </c>
      <c r="H186" s="11" t="str">
        <f>IF('[1]#export'!A194="","",'[1]#export'!K194)</f>
        <v>12</v>
      </c>
      <c r="I186" s="11" t="str">
        <f>IF('[1]#export'!A194="","",IF(LEFT('[1]#export'!C194,3)="GB-",'[1]#export'!C194,IF(AND(K186="",L186=""),'[1]#fixed_data'!$B$4&amp;SUBSTITUTE(J186," ","-"),IF(K186="","GB-COH-"&amp;L186,IF(LEFT(K186,2)="SC","GB-SC-"&amp;K186,IF(AND(LEFT(K186,1)="1",LEN(K186)=6),"GB-NIC-"&amp;K186,"GB-CHC-"&amp;K186))))))</f>
        <v>GB-CHC-1096796</v>
      </c>
      <c r="J186" s="11" t="str">
        <f>IF('[1]#export'!A194="","",'[1]#export'!B194)</f>
        <v>Kids Can Achieve</v>
      </c>
      <c r="K186" s="14" t="str">
        <f>IF('[1]#export'!A194="","",IF(ISBLANK('[1]#export'!C194),"",IF(LEFT('[1]#export'!C194,3)="GB-","",'[1]#export'!C194)))</f>
        <v>1096796</v>
      </c>
      <c r="L186" s="14"/>
      <c r="M186" s="11" t="str">
        <f>IF('[1]#export'!A194="","",IF('[1]#export'!H194="","",'[1]#export'!H194))</f>
        <v>HA3 6QJ</v>
      </c>
      <c r="N186" s="11" t="str">
        <f>IF('[1]#export'!A194="","",IF('[1]#export'!L194="","",IF(LEFT('[1]#export'!L194,4)="http",'[1]#export'!L194,"http://"&amp;TRIM('[1]#export'!L194))))</f>
        <v>http://www.kidscanachieve.co.uk</v>
      </c>
      <c r="O186" s="11" t="str">
        <f>IF('[1]#export'!A194="","",IF('[1]#export'!G194="","",IF(LEFT('[1]#export'!G194,13)="Discretionary","Multiple Boroughs",SUBSTITUTE('[1]#export'!G194,CHAR(10),", "))))</f>
        <v>Harrow</v>
      </c>
      <c r="P186" s="11" t="str">
        <f>IF('[1]#export'!A194="","",'[1]#fixed_data'!$B$5)</f>
        <v>GB-CHC-237725</v>
      </c>
      <c r="Q186" s="11" t="str">
        <f>IF('[1]#export'!A194="","",'[1]#fixed_data'!$B$6)</f>
        <v>John Lyon's Charity</v>
      </c>
      <c r="R186" s="11" t="str">
        <f>IF('[1]#export'!A194="","",IF('[1]#export'!N194="","",'[1]#export'!N194))</f>
        <v>SHAF</v>
      </c>
      <c r="S186" s="15" t="str">
        <f>IF('[1]#export'!A194="","",IF('[1]#export'!M194="","",'[1]#export'!M194))</f>
        <v>School Holiday Activity Fund</v>
      </c>
      <c r="T186" s="15" t="str">
        <f>IF('[1]#export'!A194="","",IF(AND(VALUE('[1]#export'!K194)&gt;12,OR('[1]#export'!M194="Bursary",'[1]#export'!M194="Main Grant")),"Multiple year grants are approved in principle for the full term as outlined but are subject to satisfactory reporting and annual authority from the Charity's Trustee to release each tranche.",""))</f>
        <v/>
      </c>
      <c r="U186" s="15" t="str">
        <f>IF('[1]#export'!A194="","",IF('[1]#export'!Q194="","",'[1]#export'!Q194))</f>
        <v>Direct Project Costs</v>
      </c>
      <c r="V186" s="15" t="str">
        <f>IF('[1]#export'!A194="","",IF('[1]#export'!O194="","",'[1]#export'!O194))</f>
        <v>Special Needs &amp; Disabilities</v>
      </c>
      <c r="W186" s="15" t="str">
        <f>IF('[1]#export'!O194="","",'[1]#export'!$O$1)</f>
        <v>Programme Area</v>
      </c>
      <c r="X186" s="15" t="str">
        <f>IF('[1]#export'!A194="","",IF('[1]#export'!P194="","",'[1]#export'!P194))</f>
        <v>11-25 (Secondary+ YP)</v>
      </c>
      <c r="Y186" s="15" t="str">
        <f>IF('[1]#export'!P194="","",'[1]#export'!$P$1)</f>
        <v>Age Group</v>
      </c>
      <c r="Z186" s="16">
        <f>IF('[1]#export'!A194="","",'[1]#export'!I194)</f>
        <v>44477</v>
      </c>
      <c r="AA186" s="11" t="str">
        <f>IF('[1]#export'!A194="","",'[1]#fixed_data'!$B$8)</f>
        <v>http://jlc.london/</v>
      </c>
    </row>
    <row r="187" spans="1:27" x14ac:dyDescent="0.25">
      <c r="A187" s="11" t="str">
        <f>IF('[1]#export'!A195="","",CONCATENATE('[1]#fixed_data'!$B$2&amp;'[1]#export'!A195))</f>
        <v>360G-JLC-108700</v>
      </c>
      <c r="B187" s="11" t="str">
        <f>IF('[1]#export'!A195="","",CONCATENATE('[1]#export'!N195&amp;" grant to "&amp;'[1]#export'!B195))</f>
        <v>SHAF grant to London Sports Trust</v>
      </c>
      <c r="C187" s="11" t="str">
        <f>IF('[1]#export'!A195="","",'[1]#export'!D195)</f>
        <v>SAFE Think Active Camps</v>
      </c>
      <c r="D187" s="11" t="str">
        <f>IF('[1]#export'!A195="","",'[1]#fixed_data'!$B$3)</f>
        <v>GBP</v>
      </c>
      <c r="E187" s="12">
        <f>IF('[1]#export'!A195="","",'[1]#export'!E195)</f>
        <v>4000</v>
      </c>
      <c r="F187" s="13" t="str">
        <f>IF('[1]#export'!A195="","",TEXT('[1]#export'!F195,"yyyy-mm-dd"))</f>
        <v>2021-06-15</v>
      </c>
      <c r="G187" s="13" t="str">
        <f>IF('[1]#export'!A195="","",IF('[1]#export'!J195="","",TEXT('[1]#export'!J195,"yyyy-mm-dd")))</f>
        <v>2021-07-26</v>
      </c>
      <c r="H187" s="11" t="str">
        <f>IF('[1]#export'!A195="","",'[1]#export'!K195)</f>
        <v>12</v>
      </c>
      <c r="I187" s="11" t="str">
        <f>IF('[1]#export'!A195="","",IF(LEFT('[1]#export'!C195,3)="GB-",'[1]#export'!C195,IF(AND(K187="",L187=""),'[1]#fixed_data'!$B$4&amp;SUBSTITUTE(J187," ","-"),IF(K187="","GB-COH-"&amp;L187,IF(LEFT(K187,2)="SC","GB-SC-"&amp;K187,IF(AND(LEFT(K187,1)="1",LEN(K187)=6),"GB-NIC-"&amp;K187,"GB-CHC-"&amp;K187))))))</f>
        <v>GB-CHC-1077167</v>
      </c>
      <c r="J187" s="11" t="str">
        <f>IF('[1]#export'!A195="","",'[1]#export'!B195)</f>
        <v>London Sports Trust</v>
      </c>
      <c r="K187" s="14" t="str">
        <f>IF('[1]#export'!A195="","",IF(ISBLANK('[1]#export'!C195),"",IF(LEFT('[1]#export'!C195,3)="GB-","",'[1]#export'!C195)))</f>
        <v>1077167</v>
      </c>
      <c r="L187" s="14"/>
      <c r="M187" s="11" t="str">
        <f>IF('[1]#export'!A195="","",IF('[1]#export'!H195="","",'[1]#export'!H195))</f>
        <v>W10 5AY</v>
      </c>
      <c r="N187" s="11" t="str">
        <f>IF('[1]#export'!A195="","",IF('[1]#export'!L195="","",IF(LEFT('[1]#export'!L195,4)="http",'[1]#export'!L195,"http://"&amp;TRIM('[1]#export'!L195))))</f>
        <v>http://www.londonsportstrust.org</v>
      </c>
      <c r="O187" s="11" t="str">
        <f>IF('[1]#export'!A195="","",IF('[1]#export'!G195="","",IF(LEFT('[1]#export'!G195,13)="Discretionary","Multiple Boroughs",SUBSTITUTE('[1]#export'!G195,CHAR(10),", "))))</f>
        <v>Westminster, RBKC</v>
      </c>
      <c r="P187" s="11" t="str">
        <f>IF('[1]#export'!A195="","",'[1]#fixed_data'!$B$5)</f>
        <v>GB-CHC-237725</v>
      </c>
      <c r="Q187" s="11" t="str">
        <f>IF('[1]#export'!A195="","",'[1]#fixed_data'!$B$6)</f>
        <v>John Lyon's Charity</v>
      </c>
      <c r="R187" s="11" t="str">
        <f>IF('[1]#export'!A195="","",IF('[1]#export'!N195="","",'[1]#export'!N195))</f>
        <v>SHAF</v>
      </c>
      <c r="S187" s="15" t="str">
        <f>IF('[1]#export'!A195="","",IF('[1]#export'!M195="","",'[1]#export'!M195))</f>
        <v>School Holiday Activity Fund</v>
      </c>
      <c r="T187" s="15" t="str">
        <f>IF('[1]#export'!A195="","",IF(AND(VALUE('[1]#export'!K195)&gt;12,OR('[1]#export'!M195="Bursary",'[1]#export'!M195="Main Grant")),"Multiple year grants are approved in principle for the full term as outlined but are subject to satisfactory reporting and annual authority from the Charity's Trustee to release each tranche.",""))</f>
        <v/>
      </c>
      <c r="U187" s="15" t="str">
        <f>IF('[1]#export'!A195="","",IF('[1]#export'!Q195="","",'[1]#export'!Q195))</f>
        <v>Salary Costs</v>
      </c>
      <c r="V187" s="15" t="str">
        <f>IF('[1]#export'!A195="","",IF('[1]#export'!O195="","",'[1]#export'!O195))</f>
        <v>Sport</v>
      </c>
      <c r="W187" s="15" t="str">
        <f>IF('[1]#export'!O195="","",'[1]#export'!$O$1)</f>
        <v>Programme Area</v>
      </c>
      <c r="X187" s="15" t="str">
        <f>IF('[1]#export'!A195="","",IF('[1]#export'!P195="","",'[1]#export'!P195))</f>
        <v>5-19 (School Age CYP)</v>
      </c>
      <c r="Y187" s="15" t="str">
        <f>IF('[1]#export'!P195="","",'[1]#export'!$P$1)</f>
        <v>Age Group</v>
      </c>
      <c r="Z187" s="16">
        <f>IF('[1]#export'!A195="","",'[1]#export'!I195)</f>
        <v>44491</v>
      </c>
      <c r="AA187" s="11" t="str">
        <f>IF('[1]#export'!A195="","",'[1]#fixed_data'!$B$8)</f>
        <v>http://jlc.london/</v>
      </c>
    </row>
    <row r="188" spans="1:27" x14ac:dyDescent="0.25">
      <c r="A188" s="11" t="str">
        <f>IF('[1]#export'!A196="","",CONCATENATE('[1]#fixed_data'!$B$2&amp;'[1]#export'!A196))</f>
        <v>360G-JLC-108677</v>
      </c>
      <c r="B188" s="11" t="str">
        <f>IF('[1]#export'!A196="","",CONCATENATE('[1]#export'!N196&amp;" grant to "&amp;'[1]#export'!B196))</f>
        <v>SHAF grant to London Tigers</v>
      </c>
      <c r="C188" s="11" t="str">
        <f>IF('[1]#export'!A196="","",'[1]#export'!D196)</f>
        <v>Summer Programme at Spikes Bridge Park</v>
      </c>
      <c r="D188" s="11" t="str">
        <f>IF('[1]#export'!A196="","",'[1]#fixed_data'!$B$3)</f>
        <v>GBP</v>
      </c>
      <c r="E188" s="12">
        <f>IF('[1]#export'!A196="","",'[1]#export'!E196)</f>
        <v>4000</v>
      </c>
      <c r="F188" s="13" t="str">
        <f>IF('[1]#export'!A196="","",TEXT('[1]#export'!F196,"yyyy-mm-dd"))</f>
        <v>2021-06-15</v>
      </c>
      <c r="G188" s="13" t="str">
        <f>IF('[1]#export'!A196="","",IF('[1]#export'!J196="","",TEXT('[1]#export'!J196,"yyyy-mm-dd")))</f>
        <v>2021-07-26</v>
      </c>
      <c r="H188" s="11" t="str">
        <f>IF('[1]#export'!A196="","",'[1]#export'!K196)</f>
        <v>12</v>
      </c>
      <c r="I188" s="11" t="str">
        <f>IF('[1]#export'!A196="","",IF(LEFT('[1]#export'!C196,3)="GB-",'[1]#export'!C196,IF(AND(K188="",L188=""),'[1]#fixed_data'!$B$4&amp;SUBSTITUTE(J188," ","-"),IF(K188="","GB-COH-"&amp;L188,IF(LEFT(K188,2)="SC","GB-SC-"&amp;K188,IF(AND(LEFT(K188,1)="1",LEN(K188)=6),"GB-NIC-"&amp;K188,"GB-CHC-"&amp;K188))))))</f>
        <v>GB-CHC-1100019</v>
      </c>
      <c r="J188" s="11" t="str">
        <f>IF('[1]#export'!A196="","",'[1]#export'!B196)</f>
        <v>London Tigers</v>
      </c>
      <c r="K188" s="14" t="str">
        <f>IF('[1]#export'!A196="","",IF(ISBLANK('[1]#export'!C196),"",IF(LEFT('[1]#export'!C196,3)="GB-","",'[1]#export'!C196)))</f>
        <v>1100019</v>
      </c>
      <c r="L188" s="14"/>
      <c r="M188" s="11" t="str">
        <f>IF('[1]#export'!A196="","",IF('[1]#export'!H196="","",'[1]#export'!H196))</f>
        <v>W9 3AZ</v>
      </c>
      <c r="N188" s="11" t="str">
        <f>IF('[1]#export'!A196="","",IF('[1]#export'!L196="","",IF(LEFT('[1]#export'!L196,4)="http",'[1]#export'!L196,"http://"&amp;TRIM('[1]#export'!L196))))</f>
        <v>http://www.londontigers.org</v>
      </c>
      <c r="O188" s="11" t="str">
        <f>IF('[1]#export'!A196="","",IF('[1]#export'!G196="","",IF(LEFT('[1]#export'!G196,13)="Discretionary","Multiple Boroughs",SUBSTITUTE('[1]#export'!G196,CHAR(10),", "))))</f>
        <v>Ealing</v>
      </c>
      <c r="P188" s="11" t="str">
        <f>IF('[1]#export'!A196="","",'[1]#fixed_data'!$B$5)</f>
        <v>GB-CHC-237725</v>
      </c>
      <c r="Q188" s="11" t="str">
        <f>IF('[1]#export'!A196="","",'[1]#fixed_data'!$B$6)</f>
        <v>John Lyon's Charity</v>
      </c>
      <c r="R188" s="11" t="str">
        <f>IF('[1]#export'!A196="","",IF('[1]#export'!N196="","",'[1]#export'!N196))</f>
        <v>SHAF</v>
      </c>
      <c r="S188" s="15" t="str">
        <f>IF('[1]#export'!A196="","",IF('[1]#export'!M196="","",'[1]#export'!M196))</f>
        <v>School Holiday Activity Fund</v>
      </c>
      <c r="T188" s="15" t="str">
        <f>IF('[1]#export'!A196="","",IF(AND(VALUE('[1]#export'!K196)&gt;12,OR('[1]#export'!M196="Bursary",'[1]#export'!M196="Main Grant")),"Multiple year grants are approved in principle for the full term as outlined but are subject to satisfactory reporting and annual authority from the Charity's Trustee to release each tranche.",""))</f>
        <v/>
      </c>
      <c r="U188" s="15" t="str">
        <f>IF('[1]#export'!A196="","",IF('[1]#export'!Q196="","",'[1]#export'!Q196))</f>
        <v>Direct Project Costs</v>
      </c>
      <c r="V188" s="15" t="str">
        <f>IF('[1]#export'!A196="","",IF('[1]#export'!O196="","",'[1]#export'!O196))</f>
        <v>Sport</v>
      </c>
      <c r="W188" s="15" t="str">
        <f>IF('[1]#export'!O196="","",'[1]#export'!$O$1)</f>
        <v>Programme Area</v>
      </c>
      <c r="X188" s="15" t="str">
        <f>IF('[1]#export'!A196="","",IF('[1]#export'!P196="","",'[1]#export'!P196))</f>
        <v>5-19 (School Age CYP)</v>
      </c>
      <c r="Y188" s="15" t="str">
        <f>IF('[1]#export'!P196="","",'[1]#export'!$P$1)</f>
        <v>Age Group</v>
      </c>
      <c r="Z188" s="16">
        <f>IF('[1]#export'!A196="","",'[1]#export'!I196)</f>
        <v>44711</v>
      </c>
      <c r="AA188" s="11" t="str">
        <f>IF('[1]#export'!A196="","",'[1]#fixed_data'!$B$8)</f>
        <v>http://jlc.london/</v>
      </c>
    </row>
    <row r="189" spans="1:27" x14ac:dyDescent="0.25">
      <c r="A189" s="11" t="str">
        <f>IF('[1]#export'!A197="","",CONCATENATE('[1]#fixed_data'!$B$2&amp;'[1]#export'!A197))</f>
        <v>360G-JLC-108723</v>
      </c>
      <c r="B189" s="11" t="str">
        <f>IF('[1]#export'!A197="","",CONCATENATE('[1]#export'!N197&amp;" grant to "&amp;'[1]#export'!B197))</f>
        <v>SHAF grant to Marylebone Bangladesh Society</v>
      </c>
      <c r="C189" s="11" t="str">
        <f>IF('[1]#export'!A197="","",'[1]#export'!D197)</f>
        <v>MBS Youth Club Summer and October Holidays Programme 2021</v>
      </c>
      <c r="D189" s="11" t="str">
        <f>IF('[1]#export'!A197="","",'[1]#fixed_data'!$B$3)</f>
        <v>GBP</v>
      </c>
      <c r="E189" s="12">
        <f>IF('[1]#export'!A197="","",'[1]#export'!E197)</f>
        <v>4000</v>
      </c>
      <c r="F189" s="13" t="str">
        <f>IF('[1]#export'!A197="","",TEXT('[1]#export'!F197,"yyyy-mm-dd"))</f>
        <v>2021-06-15</v>
      </c>
      <c r="G189" s="13" t="str">
        <f>IF('[1]#export'!A197="","",IF('[1]#export'!J197="","",TEXT('[1]#export'!J197,"yyyy-mm-dd")))</f>
        <v>2021-07-26</v>
      </c>
      <c r="H189" s="11" t="str">
        <f>IF('[1]#export'!A197="","",'[1]#export'!K197)</f>
        <v>12</v>
      </c>
      <c r="I189" s="11" t="str">
        <f>IF('[1]#export'!A197="","",IF(LEFT('[1]#export'!C197,3)="GB-",'[1]#export'!C197,IF(AND(K189="",L189=""),'[1]#fixed_data'!$B$4&amp;SUBSTITUTE(J189," ","-"),IF(K189="","GB-COH-"&amp;L189,IF(LEFT(K189,2)="SC","GB-SC-"&amp;K189,IF(AND(LEFT(K189,1)="1",LEN(K189)=6),"GB-NIC-"&amp;K189,"GB-CHC-"&amp;K189))))))</f>
        <v>GB-CHC-1151593</v>
      </c>
      <c r="J189" s="11" t="str">
        <f>IF('[1]#export'!A197="","",'[1]#export'!B197)</f>
        <v>Marylebone Bangladesh Society</v>
      </c>
      <c r="K189" s="14" t="str">
        <f>IF('[1]#export'!A197="","",IF(ISBLANK('[1]#export'!C197),"",IF(LEFT('[1]#export'!C197,3)="GB-","",'[1]#export'!C197)))</f>
        <v>1151593</v>
      </c>
      <c r="L189" s="14"/>
      <c r="M189" s="11" t="str">
        <f>IF('[1]#export'!A197="","",IF('[1]#export'!H197="","",'[1]#export'!H197))</f>
        <v>NW8 8ER</v>
      </c>
      <c r="N189" s="11" t="str">
        <f>IF('[1]#export'!A197="","",IF('[1]#export'!L197="","",IF(LEFT('[1]#export'!L197,4)="http",'[1]#export'!L197,"http://"&amp;TRIM('[1]#export'!L197))))</f>
        <v>http://www.mbs-uk.org</v>
      </c>
      <c r="O189" s="11" t="str">
        <f>IF('[1]#export'!A197="","",IF('[1]#export'!G197="","",IF(LEFT('[1]#export'!G197,13)="Discretionary","Multiple Boroughs",SUBSTITUTE('[1]#export'!G197,CHAR(10),", "))))</f>
        <v>Westminster</v>
      </c>
      <c r="P189" s="11" t="str">
        <f>IF('[1]#export'!A197="","",'[1]#fixed_data'!$B$5)</f>
        <v>GB-CHC-237725</v>
      </c>
      <c r="Q189" s="11" t="str">
        <f>IF('[1]#export'!A197="","",'[1]#fixed_data'!$B$6)</f>
        <v>John Lyon's Charity</v>
      </c>
      <c r="R189" s="11" t="str">
        <f>IF('[1]#export'!A197="","",IF('[1]#export'!N197="","",'[1]#export'!N197))</f>
        <v>SHAF</v>
      </c>
      <c r="S189" s="15" t="str">
        <f>IF('[1]#export'!A197="","",IF('[1]#export'!M197="","",'[1]#export'!M197))</f>
        <v>School Holiday Activity Fund</v>
      </c>
      <c r="T189" s="15" t="str">
        <f>IF('[1]#export'!A197="","",IF(AND(VALUE('[1]#export'!K197)&gt;12,OR('[1]#export'!M197="Bursary",'[1]#export'!M197="Main Grant")),"Multiple year grants are approved in principle for the full term as outlined but are subject to satisfactory reporting and annual authority from the Charity's Trustee to release each tranche.",""))</f>
        <v/>
      </c>
      <c r="U189" s="15" t="str">
        <f>IF('[1]#export'!A197="","",IF('[1]#export'!Q197="","",'[1]#export'!Q197))</f>
        <v>Direct Project Costs</v>
      </c>
      <c r="V189" s="15" t="str">
        <f>IF('[1]#export'!A197="","",IF('[1]#export'!O197="","",'[1]#export'!O197))</f>
        <v>Youth Clubs &amp; Youth Activities</v>
      </c>
      <c r="W189" s="15" t="str">
        <f>IF('[1]#export'!O197="","",'[1]#export'!$O$1)</f>
        <v>Programme Area</v>
      </c>
      <c r="X189" s="15" t="str">
        <f>IF('[1]#export'!A197="","",IF('[1]#export'!P197="","",'[1]#export'!P197))</f>
        <v>11-19 (Secondary YP)</v>
      </c>
      <c r="Y189" s="15" t="str">
        <f>IF('[1]#export'!P197="","",'[1]#export'!$P$1)</f>
        <v>Age Group</v>
      </c>
      <c r="Z189" s="16">
        <f>IF('[1]#export'!A197="","",'[1]#export'!I197)</f>
        <v>44712</v>
      </c>
      <c r="AA189" s="11" t="str">
        <f>IF('[1]#export'!A197="","",'[1]#fixed_data'!$B$8)</f>
        <v>http://jlc.london/</v>
      </c>
    </row>
    <row r="190" spans="1:27" x14ac:dyDescent="0.25">
      <c r="A190" s="11" t="str">
        <f>IF('[1]#export'!A198="","",CONCATENATE('[1]#fixed_data'!$B$2&amp;'[1]#export'!A198))</f>
        <v>360G-JLC-108697</v>
      </c>
      <c r="B190" s="11" t="str">
        <f>IF('[1]#export'!A198="","",CONCATENATE('[1]#export'!N198&amp;" grant to "&amp;'[1]#export'!B198))</f>
        <v>SHAF grant to New Citizens' Gateway</v>
      </c>
      <c r="C190" s="11" t="str">
        <f>IF('[1]#export'!A198="","",'[1]#export'!D198)</f>
        <v>Summer Youth Wellbeing Programme (SYWP)</v>
      </c>
      <c r="D190" s="11" t="str">
        <f>IF('[1]#export'!A198="","",'[1]#fixed_data'!$B$3)</f>
        <v>GBP</v>
      </c>
      <c r="E190" s="12">
        <f>IF('[1]#export'!A198="","",'[1]#export'!E198)</f>
        <v>3550</v>
      </c>
      <c r="F190" s="13" t="str">
        <f>IF('[1]#export'!A198="","",TEXT('[1]#export'!F198,"yyyy-mm-dd"))</f>
        <v>2021-06-15</v>
      </c>
      <c r="G190" s="13" t="str">
        <f>IF('[1]#export'!A198="","",IF('[1]#export'!J198="","",TEXT('[1]#export'!J198,"yyyy-mm-dd")))</f>
        <v>2021-07-26</v>
      </c>
      <c r="H190" s="11" t="str">
        <f>IF('[1]#export'!A198="","",'[1]#export'!K198)</f>
        <v>12</v>
      </c>
      <c r="I190" s="11" t="str">
        <f>IF('[1]#export'!A198="","",IF(LEFT('[1]#export'!C198,3)="GB-",'[1]#export'!C198,IF(AND(K190="",L190=""),'[1]#fixed_data'!$B$4&amp;SUBSTITUTE(J190," ","-"),IF(K190="","GB-COH-"&amp;L190,IF(LEFT(K190,2)="SC","GB-SC-"&amp;K190,IF(AND(LEFT(K190,1)="1",LEN(K190)=6),"GB-NIC-"&amp;K190,"GB-CHC-"&amp;K190))))))</f>
        <v>GB-CHC-1107965</v>
      </c>
      <c r="J190" s="11" t="str">
        <f>IF('[1]#export'!A198="","",'[1]#export'!B198)</f>
        <v>New Citizens' Gateway</v>
      </c>
      <c r="K190" s="14" t="str">
        <f>IF('[1]#export'!A198="","",IF(ISBLANK('[1]#export'!C198),"",IF(LEFT('[1]#export'!C198,3)="GB-","",'[1]#export'!C198)))</f>
        <v>1107965</v>
      </c>
      <c r="L190" s="14"/>
      <c r="M190" s="11" t="str">
        <f>IF('[1]#export'!A198="","",IF('[1]#export'!H198="","",'[1]#export'!H198))</f>
        <v>NW9 6LH</v>
      </c>
      <c r="N190" s="11" t="str">
        <f>IF('[1]#export'!A198="","",IF('[1]#export'!L198="","",IF(LEFT('[1]#export'!L198,4)="http",'[1]#export'!L198,"http://"&amp;TRIM('[1]#export'!L198))))</f>
        <v>http://www.b-r-s.org.uk</v>
      </c>
      <c r="O190" s="11" t="str">
        <f>IF('[1]#export'!A198="","",IF('[1]#export'!G198="","",IF(LEFT('[1]#export'!G198,13)="Discretionary","Multiple Boroughs",SUBSTITUTE('[1]#export'!G198,CHAR(10),", "))))</f>
        <v>Harrow, Barnet, Brent</v>
      </c>
      <c r="P190" s="11" t="str">
        <f>IF('[1]#export'!A198="","",'[1]#fixed_data'!$B$5)</f>
        <v>GB-CHC-237725</v>
      </c>
      <c r="Q190" s="11" t="str">
        <f>IF('[1]#export'!A198="","",'[1]#fixed_data'!$B$6)</f>
        <v>John Lyon's Charity</v>
      </c>
      <c r="R190" s="11" t="str">
        <f>IF('[1]#export'!A198="","",IF('[1]#export'!N198="","",'[1]#export'!N198))</f>
        <v>SHAF</v>
      </c>
      <c r="S190" s="15" t="str">
        <f>IF('[1]#export'!A198="","",IF('[1]#export'!M198="","",'[1]#export'!M198))</f>
        <v>School Holiday Activity Fund</v>
      </c>
      <c r="T190" s="15" t="str">
        <f>IF('[1]#export'!A198="","",IF(AND(VALUE('[1]#export'!K198)&gt;12,OR('[1]#export'!M198="Bursary",'[1]#export'!M198="Main Grant")),"Multiple year grants are approved in principle for the full term as outlined but are subject to satisfactory reporting and annual authority from the Charity's Trustee to release each tranche.",""))</f>
        <v/>
      </c>
      <c r="U190" s="15" t="str">
        <f>IF('[1]#export'!A198="","",IF('[1]#export'!Q198="","",'[1]#export'!Q198))</f>
        <v>Direct Project Costs</v>
      </c>
      <c r="V190" s="15" t="str">
        <f>IF('[1]#export'!A198="","",IF('[1]#export'!O198="","",'[1]#export'!O198))</f>
        <v>Youth Clubs &amp; Youth Activities</v>
      </c>
      <c r="W190" s="15" t="str">
        <f>IF('[1]#export'!O198="","",'[1]#export'!$O$1)</f>
        <v>Programme Area</v>
      </c>
      <c r="X190" s="15" t="str">
        <f>IF('[1]#export'!A198="","",IF('[1]#export'!P198="","",'[1]#export'!P198))</f>
        <v>11-25 (Secondary+ YP)</v>
      </c>
      <c r="Y190" s="15" t="str">
        <f>IF('[1]#export'!P198="","",'[1]#export'!$P$1)</f>
        <v>Age Group</v>
      </c>
      <c r="Z190" s="16">
        <f>IF('[1]#export'!A198="","",'[1]#export'!I198)</f>
        <v>44488</v>
      </c>
      <c r="AA190" s="11" t="str">
        <f>IF('[1]#export'!A198="","",'[1]#fixed_data'!$B$8)</f>
        <v>http://jlc.london/</v>
      </c>
    </row>
    <row r="191" spans="1:27" x14ac:dyDescent="0.25">
      <c r="A191" s="11" t="str">
        <f>IF('[1]#export'!A199="","",CONCATENATE('[1]#fixed_data'!$B$2&amp;'[1]#export'!A199))</f>
        <v>360G-JLC-108676</v>
      </c>
      <c r="B191" s="11" t="str">
        <f>IF('[1]#export'!A199="","",CONCATENATE('[1]#export'!N199&amp;" grant to "&amp;'[1]#export'!B199))</f>
        <v xml:space="preserve">SHAF grant to People, Potential, Possibilities </v>
      </c>
      <c r="C191" s="11" t="str">
        <f>IF('[1]#export'!A199="","",'[1]#export'!D199)</f>
        <v>Avondale Holiday Play Scheme</v>
      </c>
      <c r="D191" s="11" t="str">
        <f>IF('[1]#export'!A199="","",'[1]#fixed_data'!$B$3)</f>
        <v>GBP</v>
      </c>
      <c r="E191" s="12">
        <f>IF('[1]#export'!A199="","",'[1]#export'!E199)</f>
        <v>3600</v>
      </c>
      <c r="F191" s="13" t="str">
        <f>IF('[1]#export'!A199="","",TEXT('[1]#export'!F199,"yyyy-mm-dd"))</f>
        <v>2021-06-15</v>
      </c>
      <c r="G191" s="13" t="str">
        <f>IF('[1]#export'!A199="","",IF('[1]#export'!J199="","",TEXT('[1]#export'!J199,"yyyy-mm-dd")))</f>
        <v>2021-07-26</v>
      </c>
      <c r="H191" s="11" t="str">
        <f>IF('[1]#export'!A199="","",'[1]#export'!K199)</f>
        <v>12</v>
      </c>
      <c r="I191" s="11" t="str">
        <f>IF('[1]#export'!A199="","",IF(LEFT('[1]#export'!C199,3)="GB-",'[1]#export'!C199,IF(AND(K191="",L191=""),'[1]#fixed_data'!$B$4&amp;SUBSTITUTE(J191," ","-"),IF(K191="","GB-COH-"&amp;L191,IF(LEFT(K191,2)="SC","GB-SC-"&amp;K191,IF(AND(LEFT(K191,1)="1",LEN(K191)=6),"GB-NIC-"&amp;K191,"GB-CHC-"&amp;K191))))))</f>
        <v>GB-CHC-703163</v>
      </c>
      <c r="J191" s="11" t="str">
        <f>IF('[1]#export'!A199="","",'[1]#export'!B199)</f>
        <v xml:space="preserve">People, Potential, Possibilities </v>
      </c>
      <c r="K191" s="14" t="str">
        <f>IF('[1]#export'!A199="","",IF(ISBLANK('[1]#export'!C199),"",IF(LEFT('[1]#export'!C199,3)="GB-","",'[1]#export'!C199)))</f>
        <v>703163</v>
      </c>
      <c r="L191" s="14"/>
      <c r="M191" s="11" t="str">
        <f>IF('[1]#export'!A199="","",IF('[1]#export'!H199="","",'[1]#export'!H199))</f>
        <v>W11 4EY</v>
      </c>
      <c r="N191" s="11" t="str">
        <f>IF('[1]#export'!A199="","",IF('[1]#export'!L199="","",IF(LEFT('[1]#export'!L199,4)="http",'[1]#export'!L199,"http://"&amp;TRIM('[1]#export'!L199))))</f>
        <v>http://www.rugbyportobello.org.uk</v>
      </c>
      <c r="O191" s="11" t="str">
        <f>IF('[1]#export'!A199="","",IF('[1]#export'!G199="","",IF(LEFT('[1]#export'!G199,13)="Discretionary","Multiple Boroughs",SUBSTITUTE('[1]#export'!G199,CHAR(10),", "))))</f>
        <v>RBKC</v>
      </c>
      <c r="P191" s="11" t="str">
        <f>IF('[1]#export'!A199="","",'[1]#fixed_data'!$B$5)</f>
        <v>GB-CHC-237725</v>
      </c>
      <c r="Q191" s="11" t="str">
        <f>IF('[1]#export'!A199="","",'[1]#fixed_data'!$B$6)</f>
        <v>John Lyon's Charity</v>
      </c>
      <c r="R191" s="11" t="str">
        <f>IF('[1]#export'!A199="","",IF('[1]#export'!N199="","",'[1]#export'!N199))</f>
        <v>SHAF</v>
      </c>
      <c r="S191" s="15" t="str">
        <f>IF('[1]#export'!A199="","",IF('[1]#export'!M199="","",'[1]#export'!M199))</f>
        <v>School Holiday Activity Fund</v>
      </c>
      <c r="T191" s="15" t="str">
        <f>IF('[1]#export'!A199="","",IF(AND(VALUE('[1]#export'!K199)&gt;12,OR('[1]#export'!M199="Bursary",'[1]#export'!M199="Main Grant")),"Multiple year grants are approved in principle for the full term as outlined but are subject to satisfactory reporting and annual authority from the Charity's Trustee to release each tranche.",""))</f>
        <v/>
      </c>
      <c r="U191" s="15" t="str">
        <f>IF('[1]#export'!A199="","",IF('[1]#export'!Q199="","",'[1]#export'!Q199))</f>
        <v>Direct Project Costs</v>
      </c>
      <c r="V191" s="15" t="str">
        <f>IF('[1]#export'!A199="","",IF('[1]#export'!O199="","",'[1]#export'!O199))</f>
        <v>Children &amp; Families</v>
      </c>
      <c r="W191" s="15" t="str">
        <f>IF('[1]#export'!O199="","",'[1]#export'!$O$1)</f>
        <v>Programme Area</v>
      </c>
      <c r="X191" s="15" t="str">
        <f>IF('[1]#export'!A199="","",IF('[1]#export'!P199="","",'[1]#export'!P199))</f>
        <v>5-11 (Primary Children)</v>
      </c>
      <c r="Y191" s="15" t="str">
        <f>IF('[1]#export'!P199="","",'[1]#export'!$P$1)</f>
        <v>Age Group</v>
      </c>
      <c r="Z191" s="16">
        <f>IF('[1]#export'!A199="","",'[1]#export'!I199)</f>
        <v>44711</v>
      </c>
      <c r="AA191" s="11" t="str">
        <f>IF('[1]#export'!A199="","",'[1]#fixed_data'!$B$8)</f>
        <v>http://jlc.london/</v>
      </c>
    </row>
    <row r="192" spans="1:27" x14ac:dyDescent="0.25">
      <c r="A192" s="11" t="str">
        <f>IF('[1]#export'!A200="","",CONCATENATE('[1]#fixed_data'!$B$2&amp;'[1]#export'!A200))</f>
        <v>360G-JLC-108615</v>
      </c>
      <c r="B192" s="11" t="str">
        <f>IF('[1]#export'!A200="","",CONCATENATE('[1]#export'!N200&amp;" grant to "&amp;'[1]#export'!B200))</f>
        <v>SHAF grant to Revive Congo</v>
      </c>
      <c r="C192" s="11" t="str">
        <f>IF('[1]#export'!A200="","",'[1]#export'!D200)</f>
        <v>Summer Youth Programme 2021</v>
      </c>
      <c r="D192" s="11" t="str">
        <f>IF('[1]#export'!A200="","",'[1]#fixed_data'!$B$3)</f>
        <v>GBP</v>
      </c>
      <c r="E192" s="12">
        <f>IF('[1]#export'!A200="","",'[1]#export'!E200)</f>
        <v>1500</v>
      </c>
      <c r="F192" s="13" t="str">
        <f>IF('[1]#export'!A200="","",TEXT('[1]#export'!F200,"yyyy-mm-dd"))</f>
        <v>2021-06-15</v>
      </c>
      <c r="G192" s="13" t="str">
        <f>IF('[1]#export'!A200="","",IF('[1]#export'!J200="","",TEXT('[1]#export'!J200,"yyyy-mm-dd")))</f>
        <v>2021-08-03</v>
      </c>
      <c r="H192" s="11" t="str">
        <f>IF('[1]#export'!A200="","",'[1]#export'!K200)</f>
        <v>12</v>
      </c>
      <c r="I192" s="11" t="str">
        <f>IF('[1]#export'!A200="","",IF(LEFT('[1]#export'!C200,3)="GB-",'[1]#export'!C200,IF(AND(K192="",L192=""),'[1]#fixed_data'!$B$4&amp;SUBSTITUTE(J192," ","-"),IF(K192="","GB-COH-"&amp;L192,IF(LEFT(K192,2)="SC","GB-SC-"&amp;K192,IF(AND(LEFT(K192,1)="1",LEN(K192)=6),"GB-NIC-"&amp;K192,"GB-CHC-"&amp;K192))))))</f>
        <v>GB-CHC-1178341</v>
      </c>
      <c r="J192" s="11" t="str">
        <f>IF('[1]#export'!A200="","",'[1]#export'!B200)</f>
        <v>Revive Congo</v>
      </c>
      <c r="K192" s="14" t="str">
        <f>IF('[1]#export'!A200="","",IF(ISBLANK('[1]#export'!C200),"",IF(LEFT('[1]#export'!C200,3)="GB-","",'[1]#export'!C200)))</f>
        <v>1178341</v>
      </c>
      <c r="L192" s="14"/>
      <c r="M192" s="11" t="str">
        <f>IF('[1]#export'!A200="","",IF('[1]#export'!H200="","",'[1]#export'!H200))</f>
        <v>E16 2DQ</v>
      </c>
      <c r="N192" s="11" t="str">
        <f>IF('[1]#export'!A200="","",IF('[1]#export'!L200="","",IF(LEFT('[1]#export'!L200,4)="http",'[1]#export'!L200,"http://"&amp;TRIM('[1]#export'!L200))))</f>
        <v>http://www.revivecongo.org</v>
      </c>
      <c r="O192" s="11" t="str">
        <f>IF('[1]#export'!A200="","",IF('[1]#export'!G200="","",IF(LEFT('[1]#export'!G200,13)="Discretionary","Multiple Boroughs",SUBSTITUTE('[1]#export'!G200,CHAR(10),", "))))</f>
        <v>Multiple Boroughs</v>
      </c>
      <c r="P192" s="11" t="str">
        <f>IF('[1]#export'!A200="","",'[1]#fixed_data'!$B$5)</f>
        <v>GB-CHC-237725</v>
      </c>
      <c r="Q192" s="11" t="str">
        <f>IF('[1]#export'!A200="","",'[1]#fixed_data'!$B$6)</f>
        <v>John Lyon's Charity</v>
      </c>
      <c r="R192" s="11" t="str">
        <f>IF('[1]#export'!A200="","",IF('[1]#export'!N200="","",'[1]#export'!N200))</f>
        <v>SHAF</v>
      </c>
      <c r="S192" s="15" t="str">
        <f>IF('[1]#export'!A200="","",IF('[1]#export'!M200="","",'[1]#export'!M200))</f>
        <v>School Holiday Activity Fund</v>
      </c>
      <c r="T192" s="15" t="str">
        <f>IF('[1]#export'!A200="","",IF(AND(VALUE('[1]#export'!K200)&gt;12,OR('[1]#export'!M200="Bursary",'[1]#export'!M200="Main Grant")),"Multiple year grants are approved in principle for the full term as outlined but are subject to satisfactory reporting and annual authority from the Charity's Trustee to release each tranche.",""))</f>
        <v/>
      </c>
      <c r="U192" s="15" t="str">
        <f>IF('[1]#export'!A200="","",IF('[1]#export'!Q200="","",'[1]#export'!Q200))</f>
        <v>Direct Project Costs</v>
      </c>
      <c r="V192" s="15" t="str">
        <f>IF('[1]#export'!A200="","",IF('[1]#export'!O200="","",'[1]#export'!O200))</f>
        <v>Education &amp; Learning</v>
      </c>
      <c r="W192" s="15" t="str">
        <f>IF('[1]#export'!O200="","",'[1]#export'!$O$1)</f>
        <v>Programme Area</v>
      </c>
      <c r="X192" s="15" t="str">
        <f>IF('[1]#export'!A200="","",IF('[1]#export'!P200="","",'[1]#export'!P200))</f>
        <v>11-25 (Secondary+ YP)</v>
      </c>
      <c r="Y192" s="15" t="str">
        <f>IF('[1]#export'!P200="","",'[1]#export'!$P$1)</f>
        <v>Age Group</v>
      </c>
      <c r="Z192" s="16">
        <f>IF('[1]#export'!A200="","",'[1]#export'!I200)</f>
        <v>44677</v>
      </c>
      <c r="AA192" s="11" t="str">
        <f>IF('[1]#export'!A200="","",'[1]#fixed_data'!$B$8)</f>
        <v>http://jlc.london/</v>
      </c>
    </row>
    <row r="193" spans="1:27" x14ac:dyDescent="0.25">
      <c r="A193" s="11" t="str">
        <f>IF('[1]#export'!A201="","",CONCATENATE('[1]#fixed_data'!$B$2&amp;'[1]#export'!A201))</f>
        <v>360G-JLC-108668</v>
      </c>
      <c r="B193" s="11" t="str">
        <f>IF('[1]#export'!A201="","",CONCATENATE('[1]#export'!N201&amp;" grant to "&amp;'[1]#export'!B201))</f>
        <v>SHAF grant to SEAPIA</v>
      </c>
      <c r="C193" s="11" t="str">
        <f>IF('[1]#export'!A201="","",'[1]#export'!D201)</f>
        <v>Additional staffing for Summer holidays</v>
      </c>
      <c r="D193" s="11" t="str">
        <f>IF('[1]#export'!A201="","",'[1]#fixed_data'!$B$3)</f>
        <v>GBP</v>
      </c>
      <c r="E193" s="12">
        <f>IF('[1]#export'!A201="","",'[1]#export'!E201)</f>
        <v>4000</v>
      </c>
      <c r="F193" s="13" t="str">
        <f>IF('[1]#export'!A201="","",TEXT('[1]#export'!F201,"yyyy-mm-dd"))</f>
        <v>2021-06-15</v>
      </c>
      <c r="G193" s="13" t="str">
        <f>IF('[1]#export'!A201="","",IF('[1]#export'!J201="","",TEXT('[1]#export'!J201,"yyyy-mm-dd")))</f>
        <v>2021-07-26</v>
      </c>
      <c r="H193" s="11" t="str">
        <f>IF('[1]#export'!A201="","",'[1]#export'!K201)</f>
        <v>12</v>
      </c>
      <c r="I193" s="11" t="str">
        <f>IF('[1]#export'!A201="","",IF(LEFT('[1]#export'!C201,3)="GB-",'[1]#export'!C201,IF(AND(K193="",L193=""),'[1]#fixed_data'!$B$4&amp;SUBSTITUTE(J193," ","-"),IF(K193="","GB-COH-"&amp;L193,IF(LEFT(K193,2)="SC","GB-SC-"&amp;K193,IF(AND(LEFT(K193,1)="1",LEN(K193)=6),"GB-NIC-"&amp;K193,"GB-CHC-"&amp;K193))))))</f>
        <v>GB-CHC-303048</v>
      </c>
      <c r="J193" s="11" t="str">
        <f>IF('[1]#export'!A201="","",'[1]#export'!B201)</f>
        <v>SEAPIA</v>
      </c>
      <c r="K193" s="14" t="str">
        <f>IF('[1]#export'!A201="","",IF(ISBLANK('[1]#export'!C201),"",IF(LEFT('[1]#export'!C201,3)="GB-","",'[1]#export'!C201)))</f>
        <v>303048</v>
      </c>
      <c r="L193" s="14"/>
      <c r="M193" s="11" t="str">
        <f>IF('[1]#export'!A201="","",IF('[1]#export'!H201="","",'[1]#export'!H201))</f>
        <v>SW6 2LL</v>
      </c>
      <c r="N193" s="11" t="str">
        <f>IF('[1]#export'!A201="","",IF('[1]#export'!L201="","",IF(LEFT('[1]#export'!L201,4)="http",'[1]#export'!L201,"http://"&amp;TRIM('[1]#export'!L201))))</f>
        <v>http://www.seapia.org</v>
      </c>
      <c r="O193" s="11" t="str">
        <f>IF('[1]#export'!A201="","",IF('[1]#export'!G201="","",IF(LEFT('[1]#export'!G201,13)="Discretionary","Multiple Boroughs",SUBSTITUTE('[1]#export'!G201,CHAR(10),", "))))</f>
        <v>H&amp;F</v>
      </c>
      <c r="P193" s="11" t="str">
        <f>IF('[1]#export'!A201="","",'[1]#fixed_data'!$B$5)</f>
        <v>GB-CHC-237725</v>
      </c>
      <c r="Q193" s="11" t="str">
        <f>IF('[1]#export'!A201="","",'[1]#fixed_data'!$B$6)</f>
        <v>John Lyon's Charity</v>
      </c>
      <c r="R193" s="11" t="str">
        <f>IF('[1]#export'!A201="","",IF('[1]#export'!N201="","",'[1]#export'!N201))</f>
        <v>SHAF</v>
      </c>
      <c r="S193" s="15" t="str">
        <f>IF('[1]#export'!A201="","",IF('[1]#export'!M201="","",'[1]#export'!M201))</f>
        <v>School Holiday Activity Fund</v>
      </c>
      <c r="T193" s="15" t="str">
        <f>IF('[1]#export'!A201="","",IF(AND(VALUE('[1]#export'!K201)&gt;12,OR('[1]#export'!M201="Bursary",'[1]#export'!M201="Main Grant")),"Multiple year grants are approved in principle for the full term as outlined but are subject to satisfactory reporting and annual authority from the Charity's Trustee to release each tranche.",""))</f>
        <v/>
      </c>
      <c r="U193" s="15" t="str">
        <f>IF('[1]#export'!A201="","",IF('[1]#export'!Q201="","",'[1]#export'!Q201))</f>
        <v>Salary Costs</v>
      </c>
      <c r="V193" s="15" t="str">
        <f>IF('[1]#export'!A201="","",IF('[1]#export'!O201="","",'[1]#export'!O201))</f>
        <v>Children &amp; Families</v>
      </c>
      <c r="W193" s="15" t="str">
        <f>IF('[1]#export'!N201="","",'[1]#export'!$O$1)</f>
        <v>Programme Area</v>
      </c>
      <c r="X193" s="15" t="str">
        <f>IF('[1]#export'!A201="","",IF('[1]#export'!P201="","",'[1]#export'!P201))</f>
        <v>5-19 (School Age CYP)</v>
      </c>
      <c r="Y193" s="15" t="str">
        <f>IF('[1]#export'!P201="","",'[1]#export'!$P$1)</f>
        <v>Age Group</v>
      </c>
      <c r="Z193" s="16">
        <f>IF('[1]#export'!A201="","",'[1]#export'!I201)</f>
        <v>44711</v>
      </c>
      <c r="AA193" s="11" t="str">
        <f>IF('[1]#export'!A201="","",'[1]#fixed_data'!$B$8)</f>
        <v>http://jlc.london/</v>
      </c>
    </row>
    <row r="194" spans="1:27" x14ac:dyDescent="0.25">
      <c r="A194" s="11" t="str">
        <f>IF('[1]#export'!A202="","",CONCATENATE('[1]#fixed_data'!$B$2&amp;'[1]#export'!A202))</f>
        <v>360G-JLC-108685</v>
      </c>
      <c r="B194" s="11" t="str">
        <f>IF('[1]#export'!A202="","",CONCATENATE('[1]#export'!N202&amp;" grant to "&amp;'[1]#export'!B202))</f>
        <v>SHAF grant to Shepherds Bush Families Project &amp; Children's Centre</v>
      </c>
      <c r="C194" s="11" t="str">
        <f>IF('[1]#export'!A202="","",'[1]#export'!D202)</f>
        <v>Holiday Activities C&amp;YP</v>
      </c>
      <c r="D194" s="11" t="str">
        <f>IF('[1]#export'!A202="","",'[1]#fixed_data'!$B$3)</f>
        <v>GBP</v>
      </c>
      <c r="E194" s="12">
        <f>IF('[1]#export'!A202="","",'[1]#export'!E202)</f>
        <v>4000</v>
      </c>
      <c r="F194" s="13" t="str">
        <f>IF('[1]#export'!A202="","",TEXT('[1]#export'!F202,"yyyy-mm-dd"))</f>
        <v>2021-06-15</v>
      </c>
      <c r="G194" s="13" t="str">
        <f>IF('[1]#export'!A202="","",IF('[1]#export'!J202="","",TEXT('[1]#export'!J202,"yyyy-mm-dd")))</f>
        <v>2021-07-26</v>
      </c>
      <c r="H194" s="11" t="str">
        <f>IF('[1]#export'!A202="","",'[1]#export'!K202)</f>
        <v>12</v>
      </c>
      <c r="I194" s="11" t="str">
        <f>IF('[1]#export'!A202="","",IF(LEFT('[1]#export'!C202,3)="GB-",'[1]#export'!C202,IF(AND(K194="",L194=""),'[1]#fixed_data'!$B$4&amp;SUBSTITUTE(J194," ","-"),IF(K194="","GB-COH-"&amp;L194,IF(LEFT(K194,2)="SC","GB-SC-"&amp;K194,IF(AND(LEFT(K194,1)="1",LEN(K194)=6),"GB-NIC-"&amp;K194,"GB-CHC-"&amp;K194))))))</f>
        <v>GB-CHC-1080495</v>
      </c>
      <c r="J194" s="11" t="str">
        <f>IF('[1]#export'!A202="","",'[1]#export'!B202)</f>
        <v>Shepherds Bush Families Project &amp; Children's Centre</v>
      </c>
      <c r="K194" s="14" t="str">
        <f>IF('[1]#export'!A202="","",IF(ISBLANK('[1]#export'!C202),"",IF(LEFT('[1]#export'!C202,3)="GB-","",'[1]#export'!C202)))</f>
        <v>1080495</v>
      </c>
      <c r="L194" s="14"/>
      <c r="M194" s="11" t="str">
        <f>IF('[1]#export'!A202="","",IF('[1]#export'!H202="","",'[1]#export'!H202))</f>
        <v>W12 8AP</v>
      </c>
      <c r="N194" s="11" t="str">
        <f>IF('[1]#export'!A202="","",IF('[1]#export'!L202="","",IF(LEFT('[1]#export'!L202,4)="http",'[1]#export'!L202,"http://"&amp;TRIM('[1]#export'!L202))))</f>
        <v>http://www.shepherdsbushfamiliesproject.org</v>
      </c>
      <c r="O194" s="11" t="str">
        <f>IF('[1]#export'!A202="","",IF('[1]#export'!G202="","",IF(LEFT('[1]#export'!G202,13)="Discretionary","Multiple Boroughs",SUBSTITUTE('[1]#export'!G202,CHAR(10),", "))))</f>
        <v>H&amp;F</v>
      </c>
      <c r="P194" s="11" t="str">
        <f>IF('[1]#export'!A202="","",'[1]#fixed_data'!$B$5)</f>
        <v>GB-CHC-237725</v>
      </c>
      <c r="Q194" s="11" t="str">
        <f>IF('[1]#export'!A202="","",'[1]#fixed_data'!$B$6)</f>
        <v>John Lyon's Charity</v>
      </c>
      <c r="R194" s="11" t="str">
        <f>IF('[1]#export'!A202="","",IF('[1]#export'!N202="","",'[1]#export'!N202))</f>
        <v>SHAF</v>
      </c>
      <c r="S194" s="15" t="str">
        <f>IF('[1]#export'!A202="","",IF('[1]#export'!M202="","",'[1]#export'!M202))</f>
        <v>School Holiday Activity Fund</v>
      </c>
      <c r="T194" s="15" t="str">
        <f>IF('[1]#export'!A202="","",IF(AND(VALUE('[1]#export'!K202)&gt;12,OR('[1]#export'!M202="Bursary",'[1]#export'!M202="Main Grant")),"Multiple year grants are approved in principle for the full term as outlined but are subject to satisfactory reporting and annual authority from the Charity's Trustee to release each tranche.",""))</f>
        <v/>
      </c>
      <c r="U194" s="15" t="str">
        <f>IF('[1]#export'!A202="","",IF('[1]#export'!Q202="","",'[1]#export'!Q202))</f>
        <v>Direct Project Costs</v>
      </c>
      <c r="V194" s="15" t="str">
        <f>IF('[1]#export'!A202="","",IF('[1]#export'!O202="","",'[1]#export'!O202))</f>
        <v>Children &amp; Families</v>
      </c>
      <c r="W194" s="15" t="str">
        <f>IF('[1]#export'!O202="","",'[1]#export'!$O$1)</f>
        <v>Programme Area</v>
      </c>
      <c r="X194" s="15" t="str">
        <f>IF('[1]#export'!A202="","",IF('[1]#export'!P202="","",'[1]#export'!P202))</f>
        <v>5-19 (School Age CYP)</v>
      </c>
      <c r="Y194" s="15" t="str">
        <f>IF('[1]#export'!P202="","",'[1]#export'!$P$1)</f>
        <v>Age Group</v>
      </c>
      <c r="Z194" s="16">
        <f>IF('[1]#export'!A202="","",'[1]#export'!I202)</f>
        <v>44512</v>
      </c>
      <c r="AA194" s="11" t="str">
        <f>IF('[1]#export'!A202="","",'[1]#fixed_data'!$B$8)</f>
        <v>http://jlc.london/</v>
      </c>
    </row>
    <row r="195" spans="1:27" x14ac:dyDescent="0.25">
      <c r="A195" s="11" t="str">
        <f>IF('[1]#export'!A203="","",CONCATENATE('[1]#fixed_data'!$B$2&amp;'[1]#export'!A203))</f>
        <v>360G-JLC-108669</v>
      </c>
      <c r="B195" s="11" t="str">
        <f>IF('[1]#export'!A203="","",CONCATENATE('[1]#export'!N203&amp;" grant to "&amp;'[1]#export'!B203))</f>
        <v>SHAF grant to Somers Town Community Association</v>
      </c>
      <c r="C195" s="11" t="str">
        <f>IF('[1]#export'!A203="","",'[1]#export'!D203)</f>
        <v>Summer Holiday Programme</v>
      </c>
      <c r="D195" s="11" t="str">
        <f>IF('[1]#export'!A203="","",'[1]#fixed_data'!$B$3)</f>
        <v>GBP</v>
      </c>
      <c r="E195" s="12">
        <f>IF('[1]#export'!A203="","",'[1]#export'!E203)</f>
        <v>4000</v>
      </c>
      <c r="F195" s="13" t="str">
        <f>IF('[1]#export'!A203="","",TEXT('[1]#export'!F203,"yyyy-mm-dd"))</f>
        <v>2021-06-15</v>
      </c>
      <c r="G195" s="13" t="str">
        <f>IF('[1]#export'!A203="","",IF('[1]#export'!J203="","",TEXT('[1]#export'!J203,"yyyy-mm-dd")))</f>
        <v>2021-07-26</v>
      </c>
      <c r="H195" s="11" t="str">
        <f>IF('[1]#export'!A203="","",'[1]#export'!K203)</f>
        <v>12</v>
      </c>
      <c r="I195" s="11" t="str">
        <f>IF('[1]#export'!A203="","",IF(LEFT('[1]#export'!C203,3)="GB-",'[1]#export'!C203,IF(AND(K195="",L195=""),'[1]#fixed_data'!$B$4&amp;SUBSTITUTE(J195," ","-"),IF(K195="","GB-COH-"&amp;L195,IF(LEFT(K195,2)="SC","GB-SC-"&amp;K195,IF(AND(LEFT(K195,1)="1",LEN(K195)=6),"GB-NIC-"&amp;K195,"GB-CHC-"&amp;K195))))))</f>
        <v>GB-CHC-292440</v>
      </c>
      <c r="J195" s="11" t="str">
        <f>IF('[1]#export'!A203="","",'[1]#export'!B203)</f>
        <v>Somers Town Community Association</v>
      </c>
      <c r="K195" s="14" t="str">
        <f>IF('[1]#export'!A203="","",IF(ISBLANK('[1]#export'!C203),"",IF(LEFT('[1]#export'!C203,3)="GB-","",'[1]#export'!C203)))</f>
        <v>292440</v>
      </c>
      <c r="L195" s="14"/>
      <c r="M195" s="11" t="str">
        <f>IF('[1]#export'!A203="","",IF('[1]#export'!H203="","",'[1]#export'!H203))</f>
        <v>NW1 1EE</v>
      </c>
      <c r="N195" s="11" t="str">
        <f>IF('[1]#export'!A203="","",IF('[1]#export'!L203="","",IF(LEFT('[1]#export'!L203,4)="http",'[1]#export'!L203,"http://"&amp;TRIM('[1]#export'!L203))))</f>
        <v>http://www.somerstown.org</v>
      </c>
      <c r="O195" s="11" t="str">
        <f>IF('[1]#export'!A203="","",IF('[1]#export'!G203="","",IF(LEFT('[1]#export'!G203,13)="Discretionary","Multiple Boroughs",SUBSTITUTE('[1]#export'!G203,CHAR(10),", "))))</f>
        <v>Camden</v>
      </c>
      <c r="P195" s="11" t="str">
        <f>IF('[1]#export'!A203="","",'[1]#fixed_data'!$B$5)</f>
        <v>GB-CHC-237725</v>
      </c>
      <c r="Q195" s="11" t="str">
        <f>IF('[1]#export'!A203="","",'[1]#fixed_data'!$B$6)</f>
        <v>John Lyon's Charity</v>
      </c>
      <c r="R195" s="11" t="str">
        <f>IF('[1]#export'!A203="","",IF('[1]#export'!N203="","",'[1]#export'!N203))</f>
        <v>SHAF</v>
      </c>
      <c r="S195" s="15" t="str">
        <f>IF('[1]#export'!A203="","",IF('[1]#export'!M203="","",'[1]#export'!M203))</f>
        <v>School Holiday Activity Fund</v>
      </c>
      <c r="T195" s="15" t="str">
        <f>IF('[1]#export'!A203="","",IF(AND(VALUE('[1]#export'!K203)&gt;12,OR('[1]#export'!M203="Bursary",'[1]#export'!M203="Main Grant")),"Multiple year grants are approved in principle for the full term as outlined but are subject to satisfactory reporting and annual authority from the Charity's Trustee to release each tranche.",""))</f>
        <v/>
      </c>
      <c r="U195" s="15" t="str">
        <f>IF('[1]#export'!A203="","",IF('[1]#export'!Q203="","",'[1]#export'!Q203))</f>
        <v>Direct Project Costs</v>
      </c>
      <c r="V195" s="15" t="str">
        <f>IF('[1]#export'!A203="","",IF('[1]#export'!O203="","",'[1]#export'!O203))</f>
        <v>Youth Clubs &amp; Youth Activities</v>
      </c>
      <c r="W195" s="15" t="str">
        <f>IF('[1]#export'!O203="","",'[1]#export'!$O$1)</f>
        <v>Programme Area</v>
      </c>
      <c r="X195" s="15" t="str">
        <f>IF('[1]#export'!A203="","",IF('[1]#export'!P203="","",'[1]#export'!P203))</f>
        <v>11-19 (Secondary YP)</v>
      </c>
      <c r="Y195" s="15" t="str">
        <f>IF('[1]#export'!P203="","",'[1]#export'!$P$1)</f>
        <v>Age Group</v>
      </c>
      <c r="Z195" s="16">
        <f>IF('[1]#export'!A203="","",'[1]#export'!I203)</f>
        <v>44712</v>
      </c>
      <c r="AA195" s="11" t="str">
        <f>IF('[1]#export'!A203="","",'[1]#fixed_data'!$B$8)</f>
        <v>http://jlc.london/</v>
      </c>
    </row>
    <row r="196" spans="1:27" x14ac:dyDescent="0.25">
      <c r="A196" s="11" t="str">
        <f>IF('[1]#export'!A204="","",CONCATENATE('[1]#fixed_data'!$B$2&amp;'[1]#export'!A204))</f>
        <v>360G-JLC-108729</v>
      </c>
      <c r="B196" s="11" t="str">
        <f>IF('[1]#export'!A204="","",CONCATENATE('[1]#export'!N204&amp;" grant to "&amp;'[1]#export'!B204))</f>
        <v>SHAF grant to Wac Arts</v>
      </c>
      <c r="C196" s="11" t="str">
        <f>IF('[1]#export'!A204="","",'[1]#export'!D204)</f>
        <v>Wac Arts Summer Programme 2021</v>
      </c>
      <c r="D196" s="11" t="str">
        <f>IF('[1]#export'!A204="","",'[1]#fixed_data'!$B$3)</f>
        <v>GBP</v>
      </c>
      <c r="E196" s="12">
        <f>IF('[1]#export'!A204="","",'[1]#export'!E204)</f>
        <v>4000</v>
      </c>
      <c r="F196" s="13" t="str">
        <f>IF('[1]#export'!A204="","",TEXT('[1]#export'!F204,"yyyy-mm-dd"))</f>
        <v>2021-06-15</v>
      </c>
      <c r="G196" s="13" t="str">
        <f>IF('[1]#export'!A204="","",IF('[1]#export'!J204="","",TEXT('[1]#export'!J204,"yyyy-mm-dd")))</f>
        <v>2021-07-19</v>
      </c>
      <c r="H196" s="11" t="str">
        <f>IF('[1]#export'!A204="","",'[1]#export'!K204)</f>
        <v>12</v>
      </c>
      <c r="I196" s="11" t="str">
        <f>IF('[1]#export'!A204="","",IF(LEFT('[1]#export'!C204,3)="GB-",'[1]#export'!C204,IF(AND(K196="",L196=""),'[1]#fixed_data'!$B$4&amp;SUBSTITUTE(J196," ","-"),IF(K196="","GB-COH-"&amp;L196,IF(LEFT(K196,2)="SC","GB-SC-"&amp;K196,IF(AND(LEFT(K196,1)="1",LEN(K196)=6),"GB-NIC-"&amp;K196,"GB-CHC-"&amp;K196))))))</f>
        <v>GB-CHC-267043</v>
      </c>
      <c r="J196" s="11" t="str">
        <f>IF('[1]#export'!A204="","",'[1]#export'!B204)</f>
        <v>Wac Arts</v>
      </c>
      <c r="K196" s="14" t="str">
        <f>IF('[1]#export'!A204="","",IF(ISBLANK('[1]#export'!C204),"",IF(LEFT('[1]#export'!C204,3)="GB-","",'[1]#export'!C204)))</f>
        <v>267043</v>
      </c>
      <c r="L196" s="14"/>
      <c r="M196" s="11" t="str">
        <f>IF('[1]#export'!A204="","",IF('[1]#export'!H204="","",'[1]#export'!H204))</f>
        <v>NW3 4QP</v>
      </c>
      <c r="N196" s="11" t="str">
        <f>IF('[1]#export'!A204="","",IF('[1]#export'!L204="","",IF(LEFT('[1]#export'!L204,4)="http",'[1]#export'!L204,"http://"&amp;TRIM('[1]#export'!L204))))</f>
        <v>http://www.wacarts.co.uk</v>
      </c>
      <c r="O196" s="11" t="str">
        <f>IF('[1]#export'!A204="","",IF('[1]#export'!G204="","",IF(LEFT('[1]#export'!G204,13)="Discretionary","Multiple Boroughs",SUBSTITUTE('[1]#export'!G204,CHAR(10),", "))))</f>
        <v>Barnet, Brent, Camden</v>
      </c>
      <c r="P196" s="11" t="str">
        <f>IF('[1]#export'!A204="","",'[1]#fixed_data'!$B$5)</f>
        <v>GB-CHC-237725</v>
      </c>
      <c r="Q196" s="11" t="str">
        <f>IF('[1]#export'!A204="","",'[1]#fixed_data'!$B$6)</f>
        <v>John Lyon's Charity</v>
      </c>
      <c r="R196" s="11" t="str">
        <f>IF('[1]#export'!A204="","",IF('[1]#export'!N204="","",'[1]#export'!N204))</f>
        <v>SHAF</v>
      </c>
      <c r="S196" s="15" t="str">
        <f>IF('[1]#export'!A204="","",IF('[1]#export'!M204="","",'[1]#export'!M204))</f>
        <v>School Holiday Activity Fund</v>
      </c>
      <c r="T196" s="15" t="str">
        <f>IF('[1]#export'!A204="","",IF(AND(VALUE('[1]#export'!K204)&gt;12,OR('[1]#export'!M204="Bursary",'[1]#export'!M204="Main Grant")),"Multiple year grants are approved in principle for the full term as outlined but are subject to satisfactory reporting and annual authority from the Charity's Trustee to release each tranche.",""))</f>
        <v/>
      </c>
      <c r="U196" s="15" t="str">
        <f>IF('[1]#export'!A204="","",IF('[1]#export'!Q204="","",'[1]#export'!Q204))</f>
        <v>Direct Project Costs</v>
      </c>
      <c r="V196" s="15" t="str">
        <f>IF('[1]#export'!A204="","",IF('[1]#export'!O204="","",'[1]#export'!O204))</f>
        <v>Arts &amp; Science</v>
      </c>
      <c r="W196" s="15" t="str">
        <f>IF('[1]#export'!O204="","",'[1]#export'!$O$1)</f>
        <v>Programme Area</v>
      </c>
      <c r="X196" s="15" t="str">
        <f>IF('[1]#export'!A204="","",IF('[1]#export'!P204="","",'[1]#export'!P204))</f>
        <v>0-25 Years Old</v>
      </c>
      <c r="Y196" s="15" t="str">
        <f>IF('[1]#export'!P204="","",'[1]#export'!$P$1)</f>
        <v>Age Group</v>
      </c>
      <c r="Z196" s="16">
        <f>IF('[1]#export'!A204="","",'[1]#export'!I204)</f>
        <v>44481</v>
      </c>
      <c r="AA196" s="11" t="str">
        <f>IF('[1]#export'!A204="","",'[1]#fixed_data'!$B$8)</f>
        <v>http://jlc.london/</v>
      </c>
    </row>
    <row r="197" spans="1:27" x14ac:dyDescent="0.25">
      <c r="A197" s="11" t="str">
        <f>IF('[1]#export'!A205="","",CONCATENATE('[1]#fixed_data'!$B$2&amp;'[1]#export'!A205))</f>
        <v>360G-JLC-108665</v>
      </c>
      <c r="B197" s="11" t="str">
        <f>IF('[1]#export'!A205="","",CONCATENATE('[1]#export'!N205&amp;" grant to "&amp;'[1]#export'!B205))</f>
        <v>SHAF grant to Woodland Adventure - Forest School Harrow</v>
      </c>
      <c r="C197" s="11" t="str">
        <f>IF('[1]#export'!A205="","",'[1]#export'!D205)</f>
        <v>Woodland Adventure Forest School Holiday Activity</v>
      </c>
      <c r="D197" s="11" t="str">
        <f>IF('[1]#export'!A205="","",'[1]#fixed_data'!$B$3)</f>
        <v>GBP</v>
      </c>
      <c r="E197" s="12">
        <f>IF('[1]#export'!A205="","",'[1]#export'!E205)</f>
        <v>4000</v>
      </c>
      <c r="F197" s="13" t="str">
        <f>IF('[1]#export'!A205="","",TEXT('[1]#export'!F205,"yyyy-mm-dd"))</f>
        <v>2021-06-15</v>
      </c>
      <c r="G197" s="13" t="str">
        <f>IF('[1]#export'!A205="","",IF('[1]#export'!J205="","",TEXT('[1]#export'!J205,"yyyy-mm-dd")))</f>
        <v>2021-08-02</v>
      </c>
      <c r="H197" s="11" t="str">
        <f>IF('[1]#export'!A205="","",'[1]#export'!K205)</f>
        <v>12</v>
      </c>
      <c r="I197" s="11" t="str">
        <f>IF('[1]#export'!A205="","",IF(LEFT('[1]#export'!C205,3)="GB-",'[1]#export'!C205,IF(AND(K197="",L197=""),'[1]#fixed_data'!$B$4&amp;SUBSTITUTE(J197," ","-"),IF(K197="","GB-COH-"&amp;L197,IF(LEFT(K197,2)="SC","GB-SC-"&amp;K197,IF(AND(LEFT(K197,1)="1",LEN(K197)=6),"GB-NIC-"&amp;K197,"GB-CHC-"&amp;K197))))))</f>
        <v>GB-CHC-1151381</v>
      </c>
      <c r="J197" s="11" t="str">
        <f>IF('[1]#export'!A205="","",'[1]#export'!B205)</f>
        <v>Woodland Adventure - Forest School Harrow</v>
      </c>
      <c r="K197" s="14" t="str">
        <f>IF('[1]#export'!A205="","",IF(ISBLANK('[1]#export'!C205),"",IF(LEFT('[1]#export'!C205,3)="GB-","",'[1]#export'!C205)))</f>
        <v>1151381</v>
      </c>
      <c r="L197" s="14"/>
      <c r="M197" s="11" t="str">
        <f>IF('[1]#export'!A205="","",IF('[1]#export'!H205="","",'[1]#export'!H205))</f>
        <v>HA3 6DQ</v>
      </c>
      <c r="N197" s="11" t="str">
        <f>IF('[1]#export'!A205="","",IF('[1]#export'!L205="","",IF(LEFT('[1]#export'!L205,4)="http",'[1]#export'!L205,"http://"&amp;TRIM('[1]#export'!L205))))</f>
        <v>http://www.forestschoolharrow.co.uk</v>
      </c>
      <c r="O197" s="11" t="str">
        <f>IF('[1]#export'!A205="","",IF('[1]#export'!G205="","",IF(LEFT('[1]#export'!G205,13)="Discretionary","Multiple Boroughs",SUBSTITUTE('[1]#export'!G205,CHAR(10),", "))))</f>
        <v>Harrow</v>
      </c>
      <c r="P197" s="11" t="str">
        <f>IF('[1]#export'!A205="","",'[1]#fixed_data'!$B$5)</f>
        <v>GB-CHC-237725</v>
      </c>
      <c r="Q197" s="11" t="str">
        <f>IF('[1]#export'!A205="","",'[1]#fixed_data'!$B$6)</f>
        <v>John Lyon's Charity</v>
      </c>
      <c r="R197" s="11" t="str">
        <f>IF('[1]#export'!A205="","",IF('[1]#export'!N205="","",'[1]#export'!N205))</f>
        <v>SHAF</v>
      </c>
      <c r="S197" s="15" t="str">
        <f>IF('[1]#export'!A205="","",IF('[1]#export'!M205="","",'[1]#export'!M205))</f>
        <v>School Holiday Activity Fund</v>
      </c>
      <c r="T197" s="15" t="str">
        <f>IF('[1]#export'!A205="","",IF(AND(VALUE('[1]#export'!K205)&gt;12,OR('[1]#export'!M205="Bursary",'[1]#export'!M205="Main Grant")),"Multiple year grants are approved in principle for the full term as outlined but are subject to satisfactory reporting and annual authority from the Charity's Trustee to release each tranche.",""))</f>
        <v/>
      </c>
      <c r="U197" s="15" t="str">
        <f>IF('[1]#export'!A205="","",IF('[1]#export'!Q205="","",'[1]#export'!Q205))</f>
        <v>Direct Project Costs</v>
      </c>
      <c r="V197" s="15" t="str">
        <f>IF('[1]#export'!A205="","",IF('[1]#export'!O205="","",'[1]#export'!O205))</f>
        <v>Education &amp; Learning</v>
      </c>
      <c r="W197" s="15" t="str">
        <f>IF('[1]#export'!O205="","",'[1]#export'!$O$1)</f>
        <v>Programme Area</v>
      </c>
      <c r="X197" s="15" t="str">
        <f>IF('[1]#export'!A205="","",IF('[1]#export'!P205="","",'[1]#export'!P205))</f>
        <v>5-11 (Primary Children)</v>
      </c>
      <c r="Y197" s="15" t="str">
        <f>IF('[1]#export'!P205="","",'[1]#export'!$P$1)</f>
        <v>Age Group</v>
      </c>
      <c r="Z197" s="16">
        <f>IF('[1]#export'!A205="","",'[1]#export'!I205)</f>
        <v>44466</v>
      </c>
      <c r="AA197" s="11" t="str">
        <f>IF('[1]#export'!A205="","",'[1]#fixed_data'!$B$8)</f>
        <v>http://jlc.london/</v>
      </c>
    </row>
    <row r="198" spans="1:27" x14ac:dyDescent="0.25">
      <c r="A198" s="11" t="str">
        <f>IF('[1]#export'!A206="","",CONCATENATE('[1]#fixed_data'!$B$2&amp;'[1]#export'!A206))</f>
        <v>360G-JLC-108641</v>
      </c>
      <c r="B198" s="11" t="str">
        <f>IF('[1]#export'!A206="","",CONCATENATE('[1]#export'!N206&amp;" grant to "&amp;'[1]#export'!B206))</f>
        <v>SHAF grant to Acton Park Playcentre Leisure Events</v>
      </c>
      <c r="C198" s="11" t="str">
        <f>IF('[1]#export'!A206="","",'[1]#export'!D206)</f>
        <v>Summer Holiday Activity Project</v>
      </c>
      <c r="D198" s="11" t="str">
        <f>IF('[1]#export'!A206="","",'[1]#fixed_data'!$B$3)</f>
        <v>GBP</v>
      </c>
      <c r="E198" s="12">
        <f>IF('[1]#export'!A206="","",'[1]#export'!E206)</f>
        <v>4000</v>
      </c>
      <c r="F198" s="13" t="str">
        <f>IF('[1]#export'!A206="","",TEXT('[1]#export'!F206,"yyyy-mm-dd"))</f>
        <v>2021-06-09</v>
      </c>
      <c r="G198" s="13" t="str">
        <f>IF('[1]#export'!A206="","",IF('[1]#export'!J206="","",TEXT('[1]#export'!J206,"yyyy-mm-dd")))</f>
        <v>2021-07-19</v>
      </c>
      <c r="H198" s="11" t="str">
        <f>IF('[1]#export'!A206="","",'[1]#export'!K206)</f>
        <v>12</v>
      </c>
      <c r="I198" s="11" t="str">
        <f>IF('[1]#export'!A206="","",IF(LEFT('[1]#export'!C206,3)="GB-",'[1]#export'!C206,IF(AND(K198="",L198=""),'[1]#fixed_data'!$B$4&amp;SUBSTITUTE(J198," ","-"),IF(K198="","GB-COH-"&amp;L198,IF(LEFT(K198,2)="SC","GB-SC-"&amp;K198,IF(AND(LEFT(K198,1)="1",LEN(K198)=6),"GB-NIC-"&amp;K198,"GB-CHC-"&amp;K198))))))</f>
        <v>GB-CHC-1076880</v>
      </c>
      <c r="J198" s="11" t="str">
        <f>IF('[1]#export'!A206="","",'[1]#export'!B206)</f>
        <v>Acton Park Playcentre Leisure Events</v>
      </c>
      <c r="K198" s="14" t="str">
        <f>IF('[1]#export'!A206="","",IF(ISBLANK('[1]#export'!C206),"",IF(LEFT('[1]#export'!C206,3)="GB-","",'[1]#export'!C206)))</f>
        <v>1076880</v>
      </c>
      <c r="L198" s="14"/>
      <c r="M198" s="11" t="str">
        <f>IF('[1]#export'!A206="","",IF('[1]#export'!H206="","",'[1]#export'!H206))</f>
        <v>W3 7LJ</v>
      </c>
      <c r="N198" s="11" t="str">
        <f>IF('[1]#export'!A206="","",IF('[1]#export'!L206="","",IF(LEFT('[1]#export'!L206,4)="http",'[1]#export'!L206,"http://"&amp;TRIM('[1]#export'!L206))))</f>
        <v>http://www.apple-play.com/</v>
      </c>
      <c r="O198" s="11" t="str">
        <f>IF('[1]#export'!A206="","",IF('[1]#export'!G206="","",IF(LEFT('[1]#export'!G206,13)="Discretionary","Multiple Boroughs",SUBSTITUTE('[1]#export'!G206,CHAR(10),", "))))</f>
        <v>Ealing, H&amp;F</v>
      </c>
      <c r="P198" s="11" t="str">
        <f>IF('[1]#export'!A206="","",'[1]#fixed_data'!$B$5)</f>
        <v>GB-CHC-237725</v>
      </c>
      <c r="Q198" s="11" t="str">
        <f>IF('[1]#export'!A206="","",'[1]#fixed_data'!$B$6)</f>
        <v>John Lyon's Charity</v>
      </c>
      <c r="R198" s="11" t="str">
        <f>IF('[1]#export'!A206="","",IF('[1]#export'!N206="","",'[1]#export'!N206))</f>
        <v>SHAF</v>
      </c>
      <c r="S198" s="15" t="str">
        <f>IF('[1]#export'!A206="","",IF('[1]#export'!M206="","",'[1]#export'!M206))</f>
        <v>School Holiday Activity Fund</v>
      </c>
      <c r="T198" s="15" t="str">
        <f>IF('[1]#export'!A206="","",IF(AND(VALUE('[1]#export'!K206)&gt;12,OR('[1]#export'!M206="Bursary",'[1]#export'!M206="Main Grant")),"Multiple year grants are approved in principle for the full term as outlined but are subject to satisfactory reporting and annual authority from the Charity's Trustee to release each tranche.",""))</f>
        <v/>
      </c>
      <c r="U198" s="15" t="str">
        <f>IF('[1]#export'!A206="","",IF('[1]#export'!Q206="","",'[1]#export'!Q206))</f>
        <v>Direct Project Costs</v>
      </c>
      <c r="V198" s="15" t="str">
        <f>IF('[1]#export'!A206="","",IF('[1]#export'!O206="","",'[1]#export'!O206))</f>
        <v>Youth Clubs &amp; Youth Activities</v>
      </c>
      <c r="W198" s="15" t="str">
        <f>IF('[1]#export'!O206="","",'[1]#export'!$O$1)</f>
        <v>Programme Area</v>
      </c>
      <c r="X198" s="15" t="str">
        <f>IF('[1]#export'!A206="","",IF('[1]#export'!P206="","",'[1]#export'!P206))</f>
        <v>0-25 Years Old</v>
      </c>
      <c r="Y198" s="15" t="str">
        <f>IF('[1]#export'!P206="","",'[1]#export'!$P$1)</f>
        <v>Age Group</v>
      </c>
      <c r="Z198" s="16">
        <f>IF('[1]#export'!A206="","",'[1]#export'!I206)</f>
        <v>44518</v>
      </c>
      <c r="AA198" s="11" t="str">
        <f>IF('[1]#export'!A206="","",'[1]#fixed_data'!$B$8)</f>
        <v>http://jlc.london/</v>
      </c>
    </row>
    <row r="199" spans="1:27" x14ac:dyDescent="0.25">
      <c r="A199" s="11" t="str">
        <f>IF('[1]#export'!A207="","",CONCATENATE('[1]#fixed_data'!$B$2&amp;'[1]#export'!A207))</f>
        <v>360G-JLC-108728</v>
      </c>
      <c r="B199" s="11" t="str">
        <f>IF('[1]#export'!A207="","",CONCATENATE('[1]#export'!N207&amp;" grant to "&amp;'[1]#export'!B207))</f>
        <v>SHAF grant to Baraka Community Association</v>
      </c>
      <c r="C199" s="11" t="str">
        <f>IF('[1]#export'!A207="","",'[1]#export'!D207)</f>
        <v>Residential at Hindleap Warren</v>
      </c>
      <c r="D199" s="11" t="str">
        <f>IF('[1]#export'!A207="","",'[1]#fixed_data'!$B$3)</f>
        <v>GBP</v>
      </c>
      <c r="E199" s="12">
        <f>IF('[1]#export'!A207="","",'[1]#export'!E207)</f>
        <v>4000</v>
      </c>
      <c r="F199" s="13" t="str">
        <f>IF('[1]#export'!A207="","",TEXT('[1]#export'!F207,"yyyy-mm-dd"))</f>
        <v>2021-06-09</v>
      </c>
      <c r="G199" s="13" t="str">
        <f>IF('[1]#export'!A207="","",IF('[1]#export'!J207="","",TEXT('[1]#export'!J207,"yyyy-mm-dd")))</f>
        <v>2021-07-30</v>
      </c>
      <c r="H199" s="11" t="str">
        <f>IF('[1]#export'!A207="","",'[1]#export'!K207)</f>
        <v>12</v>
      </c>
      <c r="I199" s="11" t="str">
        <f>IF('[1]#export'!A207="","",IF(LEFT('[1]#export'!C207,3)="GB-",'[1]#export'!C207,IF(AND(K199="",L199=""),'[1]#fixed_data'!$B$4&amp;SUBSTITUTE(J199," ","-"),IF(K199="","GB-COH-"&amp;L199,IF(LEFT(K199,2)="SC","GB-SC-"&amp;K199,IF(AND(LEFT(K199,1)="1",LEN(K199)=6),"GB-NIC-"&amp;K199,"GB-CHC-"&amp;K199))))))</f>
        <v>GB-CHC-1087721</v>
      </c>
      <c r="J199" s="11" t="str">
        <f>IF('[1]#export'!A207="","",'[1]#export'!B207)</f>
        <v>Baraka Community Association</v>
      </c>
      <c r="K199" s="14" t="str">
        <f>IF('[1]#export'!A207="","",IF(ISBLANK('[1]#export'!C207),"",IF(LEFT('[1]#export'!C207,3)="GB-","",'[1]#export'!C207)))</f>
        <v>1087721</v>
      </c>
      <c r="L199" s="14"/>
      <c r="M199" s="11" t="str">
        <f>IF('[1]#export'!A207="","",IF('[1]#export'!H207="","",'[1]#export'!H207))</f>
        <v>W10 5AA</v>
      </c>
      <c r="N199" s="11" t="str">
        <f>IF('[1]#export'!A207="","",IF('[1]#export'!L207="","",IF(LEFT('[1]#export'!L207,4)="http",'[1]#export'!L207,"http://"&amp;TRIM('[1]#export'!L207))))</f>
        <v>http://www.barakacommunityassociation.org</v>
      </c>
      <c r="O199" s="11" t="str">
        <f>IF('[1]#export'!A207="","",IF('[1]#export'!G207="","",IF(LEFT('[1]#export'!G207,13)="Discretionary","Multiple Boroughs",SUBSTITUTE('[1]#export'!G207,CHAR(10),", "))))</f>
        <v>Westminster, RBKC</v>
      </c>
      <c r="P199" s="11" t="str">
        <f>IF('[1]#export'!A207="","",'[1]#fixed_data'!$B$5)</f>
        <v>GB-CHC-237725</v>
      </c>
      <c r="Q199" s="11" t="str">
        <f>IF('[1]#export'!A207="","",'[1]#fixed_data'!$B$6)</f>
        <v>John Lyon's Charity</v>
      </c>
      <c r="R199" s="11" t="str">
        <f>IF('[1]#export'!A207="","",IF('[1]#export'!N207="","",'[1]#export'!N207))</f>
        <v>SHAF</v>
      </c>
      <c r="S199" s="15" t="str">
        <f>IF('[1]#export'!A207="","",IF('[1]#export'!M207="","",'[1]#export'!M207))</f>
        <v>School Holiday Activity Fund</v>
      </c>
      <c r="T199" s="15" t="str">
        <f>IF('[1]#export'!A207="","",IF(AND(VALUE('[1]#export'!K207)&gt;12,OR('[1]#export'!M207="Bursary",'[1]#export'!M207="Main Grant")),"Multiple year grants are approved in principle for the full term as outlined but are subject to satisfactory reporting and annual authority from the Charity's Trustee to release each tranche.",""))</f>
        <v/>
      </c>
      <c r="U199" s="15" t="str">
        <f>IF('[1]#export'!A207="","",IF('[1]#export'!Q207="","",'[1]#export'!Q207))</f>
        <v>Direct Project Costs</v>
      </c>
      <c r="V199" s="15" t="str">
        <f>IF('[1]#export'!A207="","",IF('[1]#export'!O207="","",'[1]#export'!O207))</f>
        <v>Youth Clubs &amp; Youth Activities</v>
      </c>
      <c r="W199" s="15" t="str">
        <f>IF('[1]#export'!O207="","",'[1]#export'!$O$1)</f>
        <v>Programme Area</v>
      </c>
      <c r="X199" s="15" t="str">
        <f>IF('[1]#export'!A207="","",IF('[1]#export'!P207="","",'[1]#export'!P207))</f>
        <v>11-19 (Secondary YP)</v>
      </c>
      <c r="Y199" s="15" t="str">
        <f>IF('[1]#export'!P207="","",'[1]#export'!$P$1)</f>
        <v>Age Group</v>
      </c>
      <c r="Z199" s="16">
        <f>IF('[1]#export'!A207="","",'[1]#export'!I207)</f>
        <v>44711</v>
      </c>
      <c r="AA199" s="11" t="str">
        <f>IF('[1]#export'!A207="","",'[1]#fixed_data'!$B$8)</f>
        <v>http://jlc.london/</v>
      </c>
    </row>
    <row r="200" spans="1:27" x14ac:dyDescent="0.25">
      <c r="A200" s="11" t="str">
        <f>IF('[1]#export'!A208="","",CONCATENATE('[1]#fixed_data'!$B$2&amp;'[1]#export'!A208))</f>
        <v>360G-JLC-108670</v>
      </c>
      <c r="B200" s="11" t="str">
        <f>IF('[1]#export'!A208="","",CONCATENATE('[1]#export'!N208&amp;" grant to "&amp;'[1]#export'!B208))</f>
        <v>SHAF grant to Cardinal Hume Centre</v>
      </c>
      <c r="C200" s="11" t="str">
        <f>IF('[1]#export'!A208="","",'[1]#export'!D208)</f>
        <v>Summer Holiday Programme - Get out of the house and explore!</v>
      </c>
      <c r="D200" s="11" t="str">
        <f>IF('[1]#export'!A208="","",'[1]#fixed_data'!$B$3)</f>
        <v>GBP</v>
      </c>
      <c r="E200" s="12">
        <f>IF('[1]#export'!A208="","",'[1]#export'!E208)</f>
        <v>4000</v>
      </c>
      <c r="F200" s="13" t="str">
        <f>IF('[1]#export'!A208="","",TEXT('[1]#export'!F208,"yyyy-mm-dd"))</f>
        <v>2021-06-09</v>
      </c>
      <c r="G200" s="13" t="str">
        <f>IF('[1]#export'!A208="","",IF('[1]#export'!J208="","",TEXT('[1]#export'!J208,"yyyy-mm-dd")))</f>
        <v>2021-08-02</v>
      </c>
      <c r="H200" s="11" t="str">
        <f>IF('[1]#export'!A208="","",'[1]#export'!K208)</f>
        <v>12</v>
      </c>
      <c r="I200" s="11" t="str">
        <f>IF('[1]#export'!A208="","",IF(LEFT('[1]#export'!C208,3)="GB-",'[1]#export'!C208,IF(AND(K200="",L200=""),'[1]#fixed_data'!$B$4&amp;SUBSTITUTE(J200," ","-"),IF(K200="","GB-COH-"&amp;L200,IF(LEFT(K200,2)="SC","GB-SC-"&amp;K200,IF(AND(LEFT(K200,1)="1",LEN(K200)=6),"GB-NIC-"&amp;K200,"GB-CHC-"&amp;K200))))))</f>
        <v>GB-CHC-1090836</v>
      </c>
      <c r="J200" s="11" t="str">
        <f>IF('[1]#export'!A208="","",'[1]#export'!B208)</f>
        <v>Cardinal Hume Centre</v>
      </c>
      <c r="K200" s="14" t="str">
        <f>IF('[1]#export'!A208="","",IF(ISBLANK('[1]#export'!C208),"",IF(LEFT('[1]#export'!C208,3)="GB-","",'[1]#export'!C208)))</f>
        <v>1090836</v>
      </c>
      <c r="L200" s="14"/>
      <c r="M200" s="11" t="str">
        <f>IF('[1]#export'!A208="","",IF('[1]#export'!H208="","",'[1]#export'!H208))</f>
        <v>SW1P 2BG</v>
      </c>
      <c r="N200" s="11" t="str">
        <f>IF('[1]#export'!A208="","",IF('[1]#export'!L208="","",IF(LEFT('[1]#export'!L208,4)="http",'[1]#export'!L208,"http://"&amp;TRIM('[1]#export'!L208))))</f>
        <v>http://www.cardinalhumecentre.org.uk/</v>
      </c>
      <c r="O200" s="11" t="str">
        <f>IF('[1]#export'!A208="","",IF('[1]#export'!G208="","",IF(LEFT('[1]#export'!G208,13)="Discretionary","Multiple Boroughs",SUBSTITUTE('[1]#export'!G208,CHAR(10),", "))))</f>
        <v>Westminster</v>
      </c>
      <c r="P200" s="11" t="str">
        <f>IF('[1]#export'!A208="","",'[1]#fixed_data'!$B$5)</f>
        <v>GB-CHC-237725</v>
      </c>
      <c r="Q200" s="11" t="str">
        <f>IF('[1]#export'!A208="","",'[1]#fixed_data'!$B$6)</f>
        <v>John Lyon's Charity</v>
      </c>
      <c r="R200" s="11" t="str">
        <f>IF('[1]#export'!A208="","",IF('[1]#export'!N208="","",'[1]#export'!N208))</f>
        <v>SHAF</v>
      </c>
      <c r="S200" s="15" t="str">
        <f>IF('[1]#export'!A208="","",IF('[1]#export'!M208="","",'[1]#export'!M208))</f>
        <v>School Holiday Activity Fund</v>
      </c>
      <c r="T200" s="15" t="str">
        <f>IF('[1]#export'!A208="","",IF(AND(VALUE('[1]#export'!K208)&gt;12,OR('[1]#export'!M208="Bursary",'[1]#export'!M208="Main Grant")),"Multiple year grants are approved in principle for the full term as outlined but are subject to satisfactory reporting and annual authority from the Charity's Trustee to release each tranche.",""))</f>
        <v/>
      </c>
      <c r="U200" s="15" t="str">
        <f>IF('[1]#export'!A208="","",IF('[1]#export'!Q208="","",'[1]#export'!Q208))</f>
        <v>Direct Project Costs</v>
      </c>
      <c r="V200" s="15" t="str">
        <f>IF('[1]#export'!A208="","",IF('[1]#export'!O208="","",'[1]#export'!O208))</f>
        <v>Children &amp; Families</v>
      </c>
      <c r="W200" s="15" t="str">
        <f>IF('[1]#export'!O208="","",'[1]#export'!$O$1)</f>
        <v>Programme Area</v>
      </c>
      <c r="X200" s="15" t="str">
        <f>IF('[1]#export'!A208="","",IF('[1]#export'!P208="","",'[1]#export'!P208))</f>
        <v>Families</v>
      </c>
      <c r="Y200" s="15" t="str">
        <f>IF('[1]#export'!P208="","",'[1]#export'!$P$1)</f>
        <v>Age Group</v>
      </c>
      <c r="Z200" s="16">
        <f>IF('[1]#export'!A208="","",'[1]#export'!I208)</f>
        <v>44722</v>
      </c>
      <c r="AA200" s="11" t="str">
        <f>IF('[1]#export'!A208="","",'[1]#fixed_data'!$B$8)</f>
        <v>http://jlc.london/</v>
      </c>
    </row>
    <row r="201" spans="1:27" x14ac:dyDescent="0.25">
      <c r="A201" s="11" t="str">
        <f>IF('[1]#export'!A209="","",CONCATENATE('[1]#fixed_data'!$B$2&amp;'[1]#export'!A209))</f>
        <v>360G-JLC-108673</v>
      </c>
      <c r="B201" s="11" t="str">
        <f>IF('[1]#export'!A209="","",CONCATENATE('[1]#export'!N209&amp;" grant to "&amp;'[1]#export'!B209))</f>
        <v>SHAF grant to Home-Start Westminster, Kensington &amp; Chelsea and Hammersmith &amp; Fulham</v>
      </c>
      <c r="C201" s="11" t="str">
        <f>IF('[1]#export'!A209="","",'[1]#export'!D209)</f>
        <v>Covid Community Re-Engagement Programme</v>
      </c>
      <c r="D201" s="11" t="str">
        <f>IF('[1]#export'!A209="","",'[1]#fixed_data'!$B$3)</f>
        <v>GBP</v>
      </c>
      <c r="E201" s="12">
        <f>IF('[1]#export'!A209="","",'[1]#export'!E209)</f>
        <v>3900</v>
      </c>
      <c r="F201" s="13" t="str">
        <f>IF('[1]#export'!A209="","",TEXT('[1]#export'!F209,"yyyy-mm-dd"))</f>
        <v>2021-06-09</v>
      </c>
      <c r="G201" s="13" t="str">
        <f>IF('[1]#export'!A209="","",IF('[1]#export'!J209="","",TEXT('[1]#export'!J209,"yyyy-mm-dd")))</f>
        <v>2021-07-01</v>
      </c>
      <c r="H201" s="11" t="str">
        <f>IF('[1]#export'!A209="","",'[1]#export'!K209)</f>
        <v>12</v>
      </c>
      <c r="I201" s="11" t="str">
        <f>IF('[1]#export'!A209="","",IF(LEFT('[1]#export'!C209,3)="GB-",'[1]#export'!C209,IF(AND(K201="",L201=""),'[1]#fixed_data'!$B$4&amp;SUBSTITUTE(J201," ","-"),IF(K201="","GB-COH-"&amp;L201,IF(LEFT(K201,2)="SC","GB-SC-"&amp;K201,IF(AND(LEFT(K201,1)="1",LEN(K201)=6),"GB-NIC-"&amp;K201,"GB-CHC-"&amp;K201))))))</f>
        <v>GB-CHC-1109568</v>
      </c>
      <c r="J201" s="11" t="str">
        <f>IF('[1]#export'!A209="","",'[1]#export'!B209)</f>
        <v>Home-Start Westminster, Kensington &amp; Chelsea and Hammersmith &amp; Fulham</v>
      </c>
      <c r="K201" s="14" t="str">
        <f>IF('[1]#export'!A209="","",IF(ISBLANK('[1]#export'!C209),"",IF(LEFT('[1]#export'!C209,3)="GB-","",'[1]#export'!C209)))</f>
        <v>1109568</v>
      </c>
      <c r="L201" s="14"/>
      <c r="M201" s="11" t="str">
        <f>IF('[1]#export'!A209="","",IF('[1]#export'!H209="","",'[1]#export'!H209))</f>
        <v>NW1 6NJ</v>
      </c>
      <c r="N201" s="11" t="str">
        <f>IF('[1]#export'!A209="","",IF('[1]#export'!L209="","",IF(LEFT('[1]#export'!L209,4)="http",'[1]#export'!L209,"http://"&amp;TRIM('[1]#export'!L209))))</f>
        <v>http://www.homestartwestminster.org.uk</v>
      </c>
      <c r="O201" s="11" t="str">
        <f>IF('[1]#export'!A209="","",IF('[1]#export'!G209="","",IF(LEFT('[1]#export'!G209,13)="Discretionary","Multiple Boroughs",SUBSTITUTE('[1]#export'!G209,CHAR(10),", "))))</f>
        <v>Westminster, RBKC, H&amp;F</v>
      </c>
      <c r="P201" s="11" t="str">
        <f>IF('[1]#export'!A209="","",'[1]#fixed_data'!$B$5)</f>
        <v>GB-CHC-237725</v>
      </c>
      <c r="Q201" s="11" t="str">
        <f>IF('[1]#export'!A209="","",'[1]#fixed_data'!$B$6)</f>
        <v>John Lyon's Charity</v>
      </c>
      <c r="R201" s="11" t="str">
        <f>IF('[1]#export'!A209="","",IF('[1]#export'!N209="","",'[1]#export'!N209))</f>
        <v>SHAF</v>
      </c>
      <c r="S201" s="15" t="str">
        <f>IF('[1]#export'!A209="","",IF('[1]#export'!M209="","",'[1]#export'!M209))</f>
        <v>School Holiday Activity Fund</v>
      </c>
      <c r="T201" s="15" t="str">
        <f>IF('[1]#export'!A209="","",IF(AND(VALUE('[1]#export'!K209)&gt;12,OR('[1]#export'!M209="Bursary",'[1]#export'!M209="Main Grant")),"Multiple year grants are approved in principle for the full term as outlined but are subject to satisfactory reporting and annual authority from the Charity's Trustee to release each tranche.",""))</f>
        <v/>
      </c>
      <c r="U201" s="15" t="str">
        <f>IF('[1]#export'!A209="","",IF('[1]#export'!Q209="","",'[1]#export'!Q209))</f>
        <v>Direct Project Costs</v>
      </c>
      <c r="V201" s="15" t="str">
        <f>IF('[1]#export'!A209="","",IF('[1]#export'!O209="","",'[1]#export'!O209))</f>
        <v>Children &amp; Families</v>
      </c>
      <c r="W201" s="15" t="str">
        <f>IF('[1]#export'!O209="","",'[1]#export'!$O$1)</f>
        <v>Programme Area</v>
      </c>
      <c r="X201" s="15" t="str">
        <f>IF('[1]#export'!A209="","",IF('[1]#export'!P209="","",'[1]#export'!P209))</f>
        <v>Under 5s</v>
      </c>
      <c r="Y201" s="15" t="str">
        <f>IF('[1]#export'!P209="","",'[1]#export'!$P$1)</f>
        <v>Age Group</v>
      </c>
      <c r="Z201" s="16">
        <f>IF('[1]#export'!A209="","",'[1]#export'!I209)</f>
        <v>44596</v>
      </c>
      <c r="AA201" s="11" t="str">
        <f>IF('[1]#export'!A209="","",'[1]#fixed_data'!$B$8)</f>
        <v>http://jlc.london/</v>
      </c>
    </row>
    <row r="202" spans="1:27" x14ac:dyDescent="0.25">
      <c r="A202" s="11" t="str">
        <f>IF('[1]#export'!A210="","",CONCATENATE('[1]#fixed_data'!$B$2&amp;'[1]#export'!A210))</f>
        <v>360G-JLC-108672</v>
      </c>
      <c r="B202" s="11" t="str">
        <f>IF('[1]#export'!A210="","",CONCATENATE('[1]#export'!N210&amp;" grant to "&amp;'[1]#export'!B210))</f>
        <v>SHAF grant to Kentish Town Community Centre</v>
      </c>
      <c r="C202" s="11" t="str">
        <f>IF('[1]#export'!A210="","",'[1]#export'!D210)</f>
        <v>Youth Hub Summer Programme</v>
      </c>
      <c r="D202" s="11" t="str">
        <f>IF('[1]#export'!A210="","",'[1]#fixed_data'!$B$3)</f>
        <v>GBP</v>
      </c>
      <c r="E202" s="12">
        <f>IF('[1]#export'!A210="","",'[1]#export'!E210)</f>
        <v>3300</v>
      </c>
      <c r="F202" s="13" t="str">
        <f>IF('[1]#export'!A210="","",TEXT('[1]#export'!F210,"yyyy-mm-dd"))</f>
        <v>2021-06-09</v>
      </c>
      <c r="G202" s="13" t="str">
        <f>IF('[1]#export'!A210="","",IF('[1]#export'!J210="","",TEXT('[1]#export'!J210,"yyyy-mm-dd")))</f>
        <v>2021-08-06</v>
      </c>
      <c r="H202" s="11" t="str">
        <f>IF('[1]#export'!A210="","",'[1]#export'!K210)</f>
        <v>12</v>
      </c>
      <c r="I202" s="11" t="str">
        <f>IF('[1]#export'!A210="","",IF(LEFT('[1]#export'!C210,3)="GB-",'[1]#export'!C210,IF(AND(K202="",L202=""),'[1]#fixed_data'!$B$4&amp;SUBSTITUTE(J202," ","-"),IF(K202="","GB-COH-"&amp;L202,IF(LEFT(K202,2)="SC","GB-SC-"&amp;K202,IF(AND(LEFT(K202,1)="1",LEN(K202)=6),"GB-NIC-"&amp;K202,"GB-CHC-"&amp;K202))))))</f>
        <v>GB-CHC-1104278</v>
      </c>
      <c r="J202" s="11" t="str">
        <f>IF('[1]#export'!A210="","",'[1]#export'!B210)</f>
        <v>Kentish Town Community Centre</v>
      </c>
      <c r="K202" s="14" t="str">
        <f>IF('[1]#export'!A210="","",IF(ISBLANK('[1]#export'!C210),"",IF(LEFT('[1]#export'!C210,3)="GB-","",'[1]#export'!C210)))</f>
        <v>1104278</v>
      </c>
      <c r="L202" s="14"/>
      <c r="M202" s="11" t="str">
        <f>IF('[1]#export'!A210="","",IF('[1]#export'!H210="","",'[1]#export'!H210))</f>
        <v>NW5 2SP</v>
      </c>
      <c r="N202" s="11" t="str">
        <f>IF('[1]#export'!A210="","",IF('[1]#export'!L210="","",IF(LEFT('[1]#export'!L210,4)="http",'[1]#export'!L210,"http://"&amp;TRIM('[1]#export'!L210))))</f>
        <v>http://www.ktcc.org.uk</v>
      </c>
      <c r="O202" s="11" t="str">
        <f>IF('[1]#export'!A210="","",IF('[1]#export'!G210="","",IF(LEFT('[1]#export'!G210,13)="Discretionary","Multiple Boroughs",SUBSTITUTE('[1]#export'!G210,CHAR(10),", "))))</f>
        <v>Camden</v>
      </c>
      <c r="P202" s="11" t="str">
        <f>IF('[1]#export'!A210="","",'[1]#fixed_data'!$B$5)</f>
        <v>GB-CHC-237725</v>
      </c>
      <c r="Q202" s="11" t="str">
        <f>IF('[1]#export'!A210="","",'[1]#fixed_data'!$B$6)</f>
        <v>John Lyon's Charity</v>
      </c>
      <c r="R202" s="11" t="str">
        <f>IF('[1]#export'!A210="","",IF('[1]#export'!N210="","",'[1]#export'!N210))</f>
        <v>SHAF</v>
      </c>
      <c r="S202" s="15" t="str">
        <f>IF('[1]#export'!A210="","",IF('[1]#export'!M210="","",'[1]#export'!M210))</f>
        <v>School Holiday Activity Fund</v>
      </c>
      <c r="T202" s="15" t="str">
        <f>IF('[1]#export'!A210="","",IF(AND(VALUE('[1]#export'!K210)&gt;12,OR('[1]#export'!M210="Bursary",'[1]#export'!M210="Main Grant")),"Multiple year grants are approved in principle for the full term as outlined but are subject to satisfactory reporting and annual authority from the Charity's Trustee to release each tranche.",""))</f>
        <v/>
      </c>
      <c r="U202" s="15" t="str">
        <f>IF('[1]#export'!A210="","",IF('[1]#export'!Q210="","",'[1]#export'!Q210))</f>
        <v>Direct Project Costs</v>
      </c>
      <c r="V202" s="15" t="str">
        <f>IF('[1]#export'!A210="","",IF('[1]#export'!O210="","",'[1]#export'!O210))</f>
        <v>Youth Clubs &amp; Youth Activities</v>
      </c>
      <c r="W202" s="15" t="str">
        <f>IF('[1]#export'!O210="","",'[1]#export'!$O$1)</f>
        <v>Programme Area</v>
      </c>
      <c r="X202" s="15" t="str">
        <f>IF('[1]#export'!A210="","",IF('[1]#export'!P210="","",'[1]#export'!P210))</f>
        <v>11-19 (Secondary YP)</v>
      </c>
      <c r="Y202" s="15" t="str">
        <f>IF('[1]#export'!P210="","",'[1]#export'!$P$1)</f>
        <v>Age Group</v>
      </c>
      <c r="Z202" s="16">
        <f>IF('[1]#export'!A210="","",'[1]#export'!I210)</f>
        <v>44711</v>
      </c>
      <c r="AA202" s="11" t="str">
        <f>IF('[1]#export'!A210="","",'[1]#fixed_data'!$B$8)</f>
        <v>http://jlc.london/</v>
      </c>
    </row>
    <row r="203" spans="1:27" x14ac:dyDescent="0.25">
      <c r="A203" s="11" t="str">
        <f>IF('[1]#export'!A211="","",CONCATENATE('[1]#fixed_data'!$B$2&amp;'[1]#export'!A211))</f>
        <v>360G-JLC-108635</v>
      </c>
      <c r="B203" s="11" t="str">
        <f>IF('[1]#export'!A211="","",CONCATENATE('[1]#export'!N211&amp;" grant to "&amp;'[1]#export'!B211))</f>
        <v>SHAF grant to Avenues Youth Project</v>
      </c>
      <c r="C203" s="11" t="str">
        <f>IF('[1]#export'!A211="","",'[1]#export'!D211)</f>
        <v>Summer Programme 2021</v>
      </c>
      <c r="D203" s="11" t="str">
        <f>IF('[1]#export'!A211="","",'[1]#fixed_data'!$B$3)</f>
        <v>GBP</v>
      </c>
      <c r="E203" s="12">
        <f>IF('[1]#export'!A211="","",'[1]#export'!E211)</f>
        <v>4000</v>
      </c>
      <c r="F203" s="13" t="str">
        <f>IF('[1]#export'!A211="","",TEXT('[1]#export'!F211,"yyyy-mm-dd"))</f>
        <v>2021-06-09</v>
      </c>
      <c r="G203" s="13" t="str">
        <f>IF('[1]#export'!A211="","",IF('[1]#export'!J211="","",TEXT('[1]#export'!J211,"yyyy-mm-dd")))</f>
        <v>2021-07-26</v>
      </c>
      <c r="H203" s="11" t="str">
        <f>IF('[1]#export'!A211="","",'[1]#export'!K211)</f>
        <v>12</v>
      </c>
      <c r="I203" s="11" t="str">
        <f>IF('[1]#export'!A211="","",IF(LEFT('[1]#export'!C211,3)="GB-",'[1]#export'!C211,IF(AND(K203="",L203=""),'[1]#fixed_data'!$B$4&amp;SUBSTITUTE(J203," ","-"),IF(K203="","GB-COH-"&amp;L203,IF(LEFT(K203,2)="SC","GB-SC-"&amp;K203,IF(AND(LEFT(K203,1)="1",LEN(K203)=6),"GB-NIC-"&amp;K203,"GB-CHC-"&amp;K203))))))</f>
        <v>GB-CHC-1090210</v>
      </c>
      <c r="J203" s="11" t="str">
        <f>IF('[1]#export'!A211="","",'[1]#export'!B211)</f>
        <v>Avenues Youth Project</v>
      </c>
      <c r="K203" s="14" t="str">
        <f>IF('[1]#export'!A211="","",IF(ISBLANK('[1]#export'!C211),"",IF(LEFT('[1]#export'!C211,3)="GB-","",'[1]#export'!C211)))</f>
        <v>1090210</v>
      </c>
      <c r="L203" s="14"/>
      <c r="M203" s="11" t="str">
        <f>IF('[1]#export'!A211="","",IF('[1]#export'!H211="","",'[1]#export'!H211))</f>
        <v>W10 4RS</v>
      </c>
      <c r="N203" s="11" t="str">
        <f>IF('[1]#export'!A211="","",IF('[1]#export'!L211="","",IF(LEFT('[1]#export'!L211,4)="http",'[1]#export'!L211,"http://"&amp;TRIM('[1]#export'!L211))))</f>
        <v>http://www.avenues.org.uk</v>
      </c>
      <c r="O203" s="11" t="str">
        <f>IF('[1]#export'!A211="","",IF('[1]#export'!G211="","",IF(LEFT('[1]#export'!G211,13)="Discretionary","Multiple Boroughs",SUBSTITUTE('[1]#export'!G211,CHAR(10),", "))))</f>
        <v>Westminster, Brent</v>
      </c>
      <c r="P203" s="11" t="str">
        <f>IF('[1]#export'!A211="","",'[1]#fixed_data'!$B$5)</f>
        <v>GB-CHC-237725</v>
      </c>
      <c r="Q203" s="11" t="str">
        <f>IF('[1]#export'!A211="","",'[1]#fixed_data'!$B$6)</f>
        <v>John Lyon's Charity</v>
      </c>
      <c r="R203" s="11" t="str">
        <f>IF('[1]#export'!A211="","",IF('[1]#export'!N211="","",'[1]#export'!N211))</f>
        <v>SHAF</v>
      </c>
      <c r="S203" s="15" t="str">
        <f>IF('[1]#export'!A211="","",IF('[1]#export'!M211="","",'[1]#export'!M211))</f>
        <v>School Holiday Activity Fund</v>
      </c>
      <c r="T203" s="15" t="str">
        <f>IF('[1]#export'!A211="","",IF(AND(VALUE('[1]#export'!K211)&gt;12,OR('[1]#export'!M211="Bursary",'[1]#export'!M211="Main Grant")),"Multiple year grants are approved in principle for the full term as outlined but are subject to satisfactory reporting and annual authority from the Charity's Trustee to release each tranche.",""))</f>
        <v/>
      </c>
      <c r="U203" s="15" t="str">
        <f>IF('[1]#export'!A211="","",IF('[1]#export'!Q211="","",'[1]#export'!Q211))</f>
        <v>Direct Project Costs</v>
      </c>
      <c r="V203" s="15" t="str">
        <f>IF('[1]#export'!A211="","",IF('[1]#export'!O211="","",'[1]#export'!O211))</f>
        <v>Youth Clubs &amp; Youth Activities</v>
      </c>
      <c r="W203" s="15" t="str">
        <f>IF('[1]#export'!O211="","",'[1]#export'!$O$1)</f>
        <v>Programme Area</v>
      </c>
      <c r="X203" s="15" t="str">
        <f>IF('[1]#export'!A211="","",IF('[1]#export'!P211="","",'[1]#export'!P211))</f>
        <v>0-25 Years Old</v>
      </c>
      <c r="Y203" s="15" t="str">
        <f>IF('[1]#export'!P211="","",'[1]#export'!$P$1)</f>
        <v>Age Group</v>
      </c>
      <c r="Z203" s="16">
        <f>IF('[1]#export'!A211="","",'[1]#export'!I211)</f>
        <v>44707</v>
      </c>
      <c r="AA203" s="11" t="str">
        <f>IF('[1]#export'!A211="","",'[1]#fixed_data'!$B$8)</f>
        <v>http://jlc.london/</v>
      </c>
    </row>
    <row r="204" spans="1:27" x14ac:dyDescent="0.25">
      <c r="A204" s="11" t="str">
        <f>IF('[1]#export'!A212="","",CONCATENATE('[1]#fixed_data'!$B$2&amp;'[1]#export'!A212))</f>
        <v>360G-JLC-108726</v>
      </c>
      <c r="B204" s="11" t="str">
        <f>IF('[1]#export'!A212="","",CONCATENATE('[1]#export'!N212&amp;" grant to "&amp;'[1]#export'!B212))</f>
        <v>SHAF grant to Nova New Opportunities</v>
      </c>
      <c r="C204" s="11" t="str">
        <f>IF('[1]#export'!A212="","",'[1]#export'!D212)</f>
        <v>Nova Family Programme Summer Activities Project</v>
      </c>
      <c r="D204" s="11" t="str">
        <f>IF('[1]#export'!A212="","",'[1]#fixed_data'!$B$3)</f>
        <v>GBP</v>
      </c>
      <c r="E204" s="12">
        <f>IF('[1]#export'!A212="","",'[1]#export'!E212)</f>
        <v>4000</v>
      </c>
      <c r="F204" s="13" t="str">
        <f>IF('[1]#export'!A212="","",TEXT('[1]#export'!F212,"yyyy-mm-dd"))</f>
        <v>2021-06-09</v>
      </c>
      <c r="G204" s="13" t="str">
        <f>IF('[1]#export'!A212="","",IF('[1]#export'!J212="","",TEXT('[1]#export'!J212,"yyyy-mm-dd")))</f>
        <v>2021-07-26</v>
      </c>
      <c r="H204" s="11" t="str">
        <f>IF('[1]#export'!A212="","",'[1]#export'!K212)</f>
        <v>12</v>
      </c>
      <c r="I204" s="11" t="str">
        <f>IF('[1]#export'!A212="","",IF(LEFT('[1]#export'!C212,3)="GB-",'[1]#export'!C212,IF(AND(K204="",L204=""),'[1]#fixed_data'!$B$4&amp;SUBSTITUTE(J204," ","-"),IF(K204="","GB-COH-"&amp;L204,IF(LEFT(K204,2)="SC","GB-SC-"&amp;K204,IF(AND(LEFT(K204,1)="1",LEN(K204)=6),"GB-NIC-"&amp;K204,"GB-CHC-"&amp;K204))))))</f>
        <v>GB-CHC-1158238</v>
      </c>
      <c r="J204" s="11" t="str">
        <f>IF('[1]#export'!A212="","",'[1]#export'!B212)</f>
        <v>Nova New Opportunities</v>
      </c>
      <c r="K204" s="14" t="str">
        <f>IF('[1]#export'!A212="","",IF(ISBLANK('[1]#export'!C212),"",IF(LEFT('[1]#export'!C212,3)="GB-","",'[1]#export'!C212)))</f>
        <v>1158238</v>
      </c>
      <c r="L204" s="14"/>
      <c r="M204" s="11" t="str">
        <f>IF('[1]#export'!A212="","",IF('[1]#export'!H212="","",'[1]#export'!H212))</f>
        <v>BS5 6AZ</v>
      </c>
      <c r="N204" s="11" t="str">
        <f>IF('[1]#export'!A212="","",IF('[1]#export'!L212="","",IF(LEFT('[1]#export'!L212,4)="http",'[1]#export'!L212,"http://"&amp;TRIM('[1]#export'!L212))))</f>
        <v>http://www.novanew.org.uk</v>
      </c>
      <c r="O204" s="11" t="str">
        <f>IF('[1]#export'!A212="","",IF('[1]#export'!G212="","",IF(LEFT('[1]#export'!G212,13)="Discretionary","Multiple Boroughs",SUBSTITUTE('[1]#export'!G212,CHAR(10),", "))))</f>
        <v>Westminster, RBKC, H&amp;F</v>
      </c>
      <c r="P204" s="11" t="str">
        <f>IF('[1]#export'!A212="","",'[1]#fixed_data'!$B$5)</f>
        <v>GB-CHC-237725</v>
      </c>
      <c r="Q204" s="11" t="str">
        <f>IF('[1]#export'!A212="","",'[1]#fixed_data'!$B$6)</f>
        <v>John Lyon's Charity</v>
      </c>
      <c r="R204" s="11" t="str">
        <f>IF('[1]#export'!A212="","",IF('[1]#export'!N212="","",'[1]#export'!N212))</f>
        <v>SHAF</v>
      </c>
      <c r="S204" s="15" t="str">
        <f>IF('[1]#export'!A212="","",IF('[1]#export'!M212="","",'[1]#export'!M212))</f>
        <v>School Holiday Activity Fund</v>
      </c>
      <c r="T204" s="15" t="str">
        <f>IF('[1]#export'!A212="","",IF(AND(VALUE('[1]#export'!K212)&gt;12,OR('[1]#export'!M212="Bursary",'[1]#export'!M212="Main Grant")),"Multiple year grants are approved in principle for the full term as outlined but are subject to satisfactory reporting and annual authority from the Charity's Trustee to release each tranche.",""))</f>
        <v/>
      </c>
      <c r="U204" s="15" t="str">
        <f>IF('[1]#export'!A212="","",IF('[1]#export'!Q212="","",'[1]#export'!Q212))</f>
        <v>Direct Project Costs</v>
      </c>
      <c r="V204" s="15" t="str">
        <f>IF('[1]#export'!A212="","",IF('[1]#export'!O212="","",'[1]#export'!O212))</f>
        <v>Children &amp; Families</v>
      </c>
      <c r="W204" s="15" t="str">
        <f>IF('[1]#export'!O212="","",'[1]#export'!$O$1)</f>
        <v>Programme Area</v>
      </c>
      <c r="X204" s="15" t="str">
        <f>IF('[1]#export'!A212="","",IF('[1]#export'!P212="","",'[1]#export'!P212))</f>
        <v>Families</v>
      </c>
      <c r="Y204" s="15" t="str">
        <f>IF('[1]#export'!P212="","",'[1]#export'!$P$1)</f>
        <v>Age Group</v>
      </c>
      <c r="Z204" s="16">
        <f>IF('[1]#export'!A212="","",'[1]#export'!I212)</f>
        <v>44470</v>
      </c>
      <c r="AA204" s="11" t="str">
        <f>IF('[1]#export'!A212="","",'[1]#fixed_data'!$B$8)</f>
        <v>http://jlc.london/</v>
      </c>
    </row>
    <row r="205" spans="1:27" x14ac:dyDescent="0.25">
      <c r="A205" s="11" t="str">
        <f>IF('[1]#export'!A213="","",CONCATENATE('[1]#fixed_data'!$B$2&amp;'[1]#export'!A213))</f>
        <v>360G-JLC-108642</v>
      </c>
      <c r="B205" s="11" t="str">
        <f>IF('[1]#export'!A213="","",CONCATENATE('[1]#export'!N213&amp;" grant to "&amp;'[1]#export'!B213))</f>
        <v>SHAF grant to Phoenix Rising</v>
      </c>
      <c r="C205" s="11" t="str">
        <f>IF('[1]#export'!A213="","",'[1]#export'!D213)</f>
        <v>Phoenix Rising Summer Project</v>
      </c>
      <c r="D205" s="11" t="str">
        <f>IF('[1]#export'!A213="","",'[1]#fixed_data'!$B$3)</f>
        <v>GBP</v>
      </c>
      <c r="E205" s="12">
        <f>IF('[1]#export'!A213="","",'[1]#export'!E213)</f>
        <v>4000</v>
      </c>
      <c r="F205" s="13" t="str">
        <f>IF('[1]#export'!A213="","",TEXT('[1]#export'!F213,"yyyy-mm-dd"))</f>
        <v>2021-06-09</v>
      </c>
      <c r="G205" s="13" t="str">
        <f>IF('[1]#export'!A213="","",IF('[1]#export'!J213="","",TEXT('[1]#export'!J213,"yyyy-mm-dd")))</f>
        <v>2021-07-20</v>
      </c>
      <c r="H205" s="11" t="str">
        <f>IF('[1]#export'!A213="","",'[1]#export'!K213)</f>
        <v>12</v>
      </c>
      <c r="I205" s="11" t="str">
        <f>IF('[1]#export'!A213="","",IF(LEFT('[1]#export'!C213,3)="GB-",'[1]#export'!C213,IF(AND(K205="",L205=""),'[1]#fixed_data'!$B$4&amp;SUBSTITUTE(J205," ","-"),IF(K205="","GB-COH-"&amp;L205,IF(LEFT(K205,2)="SC","GB-SC-"&amp;K205,IF(AND(LEFT(K205,1)="1",LEN(K205)=6),"GB-NIC-"&amp;K205,"GB-CHC-"&amp;K205))))))</f>
        <v>GB-CHC-1176730</v>
      </c>
      <c r="J205" s="11" t="str">
        <f>IF('[1]#export'!A213="","",'[1]#export'!B213)</f>
        <v>Phoenix Rising</v>
      </c>
      <c r="K205" s="14" t="str">
        <f>IF('[1]#export'!A213="","",IF(ISBLANK('[1]#export'!C213),"",IF(LEFT('[1]#export'!C213,3)="GB-","",'[1]#export'!C213)))</f>
        <v>1176730</v>
      </c>
      <c r="L205" s="14"/>
      <c r="M205" s="11" t="str">
        <f>IF('[1]#export'!A213="","",IF('[1]#export'!H213="","",'[1]#export'!H213))</f>
        <v>NW10 0NR</v>
      </c>
      <c r="N205" s="11" t="str">
        <f>IF('[1]#export'!A213="","",IF('[1]#export'!L213="","",IF(LEFT('[1]#export'!L213,4)="http",'[1]#export'!L213,"http://"&amp;TRIM('[1]#export'!L213))))</f>
        <v>http://www.phoenixrisingnw10.org</v>
      </c>
      <c r="O205" s="11" t="str">
        <f>IF('[1]#export'!A213="","",IF('[1]#export'!G213="","",IF(LEFT('[1]#export'!G213,13)="Discretionary","Multiple Boroughs",SUBSTITUTE('[1]#export'!G213,CHAR(10),", "))))</f>
        <v>Brent</v>
      </c>
      <c r="P205" s="11" t="str">
        <f>IF('[1]#export'!A213="","",'[1]#fixed_data'!$B$5)</f>
        <v>GB-CHC-237725</v>
      </c>
      <c r="Q205" s="11" t="str">
        <f>IF('[1]#export'!A213="","",'[1]#fixed_data'!$B$6)</f>
        <v>John Lyon's Charity</v>
      </c>
      <c r="R205" s="11" t="str">
        <f>IF('[1]#export'!A213="","",IF('[1]#export'!N213="","",'[1]#export'!N213))</f>
        <v>SHAF</v>
      </c>
      <c r="S205" s="15" t="str">
        <f>IF('[1]#export'!A213="","",IF('[1]#export'!M213="","",'[1]#export'!M213))</f>
        <v>School Holiday Activity Fund</v>
      </c>
      <c r="T205" s="15" t="str">
        <f>IF('[1]#export'!A213="","",IF(AND(VALUE('[1]#export'!K213)&gt;12,OR('[1]#export'!M213="Bursary",'[1]#export'!M213="Main Grant")),"Multiple year grants are approved in principle for the full term as outlined but are subject to satisfactory reporting and annual authority from the Charity's Trustee to release each tranche.",""))</f>
        <v/>
      </c>
      <c r="U205" s="15" t="str">
        <f>IF('[1]#export'!A213="","",IF('[1]#export'!Q213="","",'[1]#export'!Q213))</f>
        <v>Direct Project Costs</v>
      </c>
      <c r="V205" s="15" t="str">
        <f>IF('[1]#export'!A213="","",IF('[1]#export'!O213="","",'[1]#export'!O213))</f>
        <v>Youth Clubs &amp; Youth Activities</v>
      </c>
      <c r="W205" s="15" t="str">
        <f>IF('[1]#export'!O213="","",'[1]#export'!$O$1)</f>
        <v>Programme Area</v>
      </c>
      <c r="X205" s="15" t="str">
        <f>IF('[1]#export'!A213="","",IF('[1]#export'!P213="","",'[1]#export'!P213))</f>
        <v>5-19 (School Age CYP)</v>
      </c>
      <c r="Y205" s="15" t="str">
        <f>IF('[1]#export'!P213="","",'[1]#export'!$P$1)</f>
        <v>Age Group</v>
      </c>
      <c r="Z205" s="16">
        <f>IF('[1]#export'!A213="","",'[1]#export'!I213)</f>
        <v>44706</v>
      </c>
      <c r="AA205" s="11" t="str">
        <f>IF('[1]#export'!A213="","",'[1]#fixed_data'!$B$8)</f>
        <v>http://jlc.london/</v>
      </c>
    </row>
    <row r="206" spans="1:27" x14ac:dyDescent="0.25">
      <c r="A206" s="11" t="str">
        <f>IF('[1]#export'!A214="","",CONCATENATE('[1]#fixed_data'!$B$2&amp;'[1]#export'!A214))</f>
        <v>360G-JLC-108608</v>
      </c>
      <c r="B206" s="11" t="str">
        <f>IF('[1]#export'!A214="","",CONCATENATE('[1]#export'!N214&amp;" grant to "&amp;'[1]#export'!B214))</f>
        <v xml:space="preserve">SHAF grant to Play Adventures &amp; Community Enrichment </v>
      </c>
      <c r="C206" s="11" t="str">
        <f>IF('[1]#export'!A214="","",'[1]#export'!D214)</f>
        <v>PACE Rebuilding Bridges Summer Holiday Programme</v>
      </c>
      <c r="D206" s="11" t="str">
        <f>IF('[1]#export'!A214="","",'[1]#fixed_data'!$B$3)</f>
        <v>GBP</v>
      </c>
      <c r="E206" s="12">
        <f>IF('[1]#export'!A214="","",'[1]#export'!E214)</f>
        <v>4000</v>
      </c>
      <c r="F206" s="13" t="str">
        <f>IF('[1]#export'!A214="","",TEXT('[1]#export'!F214,"yyyy-mm-dd"))</f>
        <v>2021-06-09</v>
      </c>
      <c r="G206" s="13" t="str">
        <f>IF('[1]#export'!A214="","",IF('[1]#export'!J214="","",TEXT('[1]#export'!J214,"yyyy-mm-dd")))</f>
        <v>2021-08-02</v>
      </c>
      <c r="H206" s="11" t="str">
        <f>IF('[1]#export'!A214="","",'[1]#export'!K214)</f>
        <v>12</v>
      </c>
      <c r="I206" s="11" t="str">
        <f>IF('[1]#export'!A214="","",IF(LEFT('[1]#export'!C214,3)="GB-",'[1]#export'!C214,IF(AND(K206="",L206=""),'[1]#fixed_data'!$B$4&amp;SUBSTITUTE(J206," ","-"),IF(K206="","GB-COH-"&amp;L206,IF(LEFT(K206,2)="SC","GB-SC-"&amp;K206,IF(AND(LEFT(K206,1)="1",LEN(K206)=6),"GB-NIC-"&amp;K206,"GB-CHC-"&amp;K206))))))</f>
        <v>GB-CHC-1149185</v>
      </c>
      <c r="J206" s="11" t="str">
        <f>IF('[1]#export'!A214="","",'[1]#export'!B214)</f>
        <v xml:space="preserve">Play Adventures &amp; Community Enrichment </v>
      </c>
      <c r="K206" s="14" t="str">
        <f>IF('[1]#export'!A214="","",IF(ISBLANK('[1]#export'!C214),"",IF(LEFT('[1]#export'!C214,3)="GB-","",'[1]#export'!C214)))</f>
        <v>1149185</v>
      </c>
      <c r="L206" s="14"/>
      <c r="M206" s="11" t="str">
        <f>IF('[1]#export'!A214="","",IF('[1]#export'!H214="","",'[1]#export'!H214))</f>
        <v>NW1 7LR</v>
      </c>
      <c r="N206" s="11" t="s">
        <v>60</v>
      </c>
      <c r="O206" s="11" t="str">
        <f>IF('[1]#export'!A214="","",IF('[1]#export'!G214="","",IF(LEFT('[1]#export'!G214,13)="Discretionary","Multiple Boroughs",SUBSTITUTE('[1]#export'!G214,CHAR(10),", "))))</f>
        <v>Camden</v>
      </c>
      <c r="P206" s="11" t="str">
        <f>IF('[1]#export'!A214="","",'[1]#fixed_data'!$B$5)</f>
        <v>GB-CHC-237725</v>
      </c>
      <c r="Q206" s="11" t="str">
        <f>IF('[1]#export'!A214="","",'[1]#fixed_data'!$B$6)</f>
        <v>John Lyon's Charity</v>
      </c>
      <c r="R206" s="11" t="str">
        <f>IF('[1]#export'!A214="","",IF('[1]#export'!N214="","",'[1]#export'!N214))</f>
        <v>SHAF</v>
      </c>
      <c r="S206" s="15" t="str">
        <f>IF('[1]#export'!A214="","",IF('[1]#export'!M214="","",'[1]#export'!M214))</f>
        <v>School Holiday Activity Fund</v>
      </c>
      <c r="T206" s="15" t="str">
        <f>IF('[1]#export'!A214="","",IF(AND(VALUE('[1]#export'!K214)&gt;12,OR('[1]#export'!M214="Bursary",'[1]#export'!M214="Main Grant")),"Multiple year grants are approved in principle for the full term as outlined but are subject to satisfactory reporting and annual authority from the Charity's Trustee to release each tranche.",""))</f>
        <v/>
      </c>
      <c r="U206" s="15" t="str">
        <f>IF('[1]#export'!A214="","",IF('[1]#export'!Q214="","",'[1]#export'!Q214))</f>
        <v>Direct Project Costs</v>
      </c>
      <c r="V206" s="15" t="str">
        <f>IF('[1]#export'!A214="","",IF('[1]#export'!O214="","",'[1]#export'!O214))</f>
        <v>Education &amp; Learning</v>
      </c>
      <c r="W206" s="15" t="str">
        <f>IF('[1]#export'!O214="","",'[1]#export'!$O$1)</f>
        <v>Programme Area</v>
      </c>
      <c r="X206" s="15" t="str">
        <f>IF('[1]#export'!A214="","",IF('[1]#export'!P214="","",'[1]#export'!P214))</f>
        <v>5-19 (School Age CYP)</v>
      </c>
      <c r="Y206" s="15" t="str">
        <f>IF('[1]#export'!P214="","",'[1]#export'!$P$1)</f>
        <v>Age Group</v>
      </c>
      <c r="Z206" s="16">
        <f>IF('[1]#export'!A214="","",'[1]#export'!I214)</f>
        <v>44680</v>
      </c>
      <c r="AA206" s="11" t="str">
        <f>IF('[1]#export'!A214="","",'[1]#fixed_data'!$B$8)</f>
        <v>http://jlc.london/</v>
      </c>
    </row>
    <row r="207" spans="1:27" x14ac:dyDescent="0.25">
      <c r="A207" s="11" t="str">
        <f>IF('[1]#export'!A215="","",CONCATENATE('[1]#fixed_data'!$B$2&amp;'[1]#export'!A215))</f>
        <v>360G-JLC-108725</v>
      </c>
      <c r="B207" s="11" t="str">
        <f>IF('[1]#export'!A215="","",CONCATENATE('[1]#export'!N215&amp;" grant to "&amp;'[1]#export'!B215))</f>
        <v>SHAF grant to Somali Youth Development Resource Centre</v>
      </c>
      <c r="C207" s="11" t="str">
        <f>IF('[1]#export'!A215="","",'[1]#export'!D215)</f>
        <v>Summer Youth Provision</v>
      </c>
      <c r="D207" s="11" t="str">
        <f>IF('[1]#export'!A215="","",'[1]#fixed_data'!$B$3)</f>
        <v>GBP</v>
      </c>
      <c r="E207" s="12">
        <f>IF('[1]#export'!A215="","",'[1]#export'!E215)</f>
        <v>4000</v>
      </c>
      <c r="F207" s="13" t="str">
        <f>IF('[1]#export'!A215="","",TEXT('[1]#export'!F215,"yyyy-mm-dd"))</f>
        <v>2021-06-09</v>
      </c>
      <c r="G207" s="13" t="str">
        <f>IF('[1]#export'!A215="","",IF('[1]#export'!J215="","",TEXT('[1]#export'!J215,"yyyy-mm-dd")))</f>
        <v>2021-07-26</v>
      </c>
      <c r="H207" s="11" t="str">
        <f>IF('[1]#export'!A215="","",'[1]#export'!K215)</f>
        <v>12</v>
      </c>
      <c r="I207" s="11" t="str">
        <f>IF('[1]#export'!A215="","",IF(LEFT('[1]#export'!C215,3)="GB-",'[1]#export'!C215,IF(AND(K207="",L207=""),'[1]#fixed_data'!$B$4&amp;SUBSTITUTE(J207," ","-"),IF(K207="","GB-COH-"&amp;L207,IF(LEFT(K207,2)="SC","GB-SC-"&amp;K207,IF(AND(LEFT(K207,1)="1",LEN(K207)=6),"GB-NIC-"&amp;K207,"GB-CHC-"&amp;K207))))))</f>
        <v>GB-CHC-1092646</v>
      </c>
      <c r="J207" s="11" t="str">
        <f>IF('[1]#export'!A215="","",'[1]#export'!B215)</f>
        <v>Somali Youth Development Resource Centre</v>
      </c>
      <c r="K207" s="14" t="str">
        <f>IF('[1]#export'!A215="","",IF(ISBLANK('[1]#export'!C215),"",IF(LEFT('[1]#export'!C215,3)="GB-","",'[1]#export'!C215)))</f>
        <v>1092646</v>
      </c>
      <c r="L207" s="14"/>
      <c r="M207" s="11" t="str">
        <f>IF('[1]#export'!A215="","",IF('[1]#export'!H215="","",'[1]#export'!H215))</f>
        <v>N1C 4BQ</v>
      </c>
      <c r="N207" s="11" t="str">
        <f>IF('[1]#export'!A215="","",IF('[1]#export'!L215="","",IF(LEFT('[1]#export'!L215,4)="http",'[1]#export'!L215,"http://"&amp;TRIM('[1]#export'!L215))))</f>
        <v>http://www.sydrc.org</v>
      </c>
      <c r="O207" s="11" t="str">
        <f>IF('[1]#export'!A215="","",IF('[1]#export'!G215="","",IF(LEFT('[1]#export'!G215,13)="Discretionary","Multiple Boroughs",SUBSTITUTE('[1]#export'!G215,CHAR(10),", "))))</f>
        <v>Camden</v>
      </c>
      <c r="P207" s="11" t="str">
        <f>IF('[1]#export'!A215="","",'[1]#fixed_data'!$B$5)</f>
        <v>GB-CHC-237725</v>
      </c>
      <c r="Q207" s="11" t="str">
        <f>IF('[1]#export'!A215="","",'[1]#fixed_data'!$B$6)</f>
        <v>John Lyon's Charity</v>
      </c>
      <c r="R207" s="11" t="str">
        <f>IF('[1]#export'!A215="","",IF('[1]#export'!N215="","",'[1]#export'!N215))</f>
        <v>SHAF</v>
      </c>
      <c r="S207" s="15" t="str">
        <f>IF('[1]#export'!A215="","",IF('[1]#export'!M215="","",'[1]#export'!M215))</f>
        <v>School Holiday Activity Fund</v>
      </c>
      <c r="T207" s="15" t="str">
        <f>IF('[1]#export'!A215="","",IF(AND(VALUE('[1]#export'!K215)&gt;12,OR('[1]#export'!M215="Bursary",'[1]#export'!M215="Main Grant")),"Multiple year grants are approved in principle for the full term as outlined but are subject to satisfactory reporting and annual authority from the Charity's Trustee to release each tranche.",""))</f>
        <v/>
      </c>
      <c r="U207" s="15" t="str">
        <f>IF('[1]#export'!A215="","",IF('[1]#export'!Q215="","",'[1]#export'!Q215))</f>
        <v>Direct Project Costs</v>
      </c>
      <c r="V207" s="15" t="str">
        <f>IF('[1]#export'!A215="","",IF('[1]#export'!O215="","",'[1]#export'!O215))</f>
        <v>Youth Clubs &amp; Youth Activities</v>
      </c>
      <c r="W207" s="15" t="str">
        <f>IF('[1]#export'!O215="","",'[1]#export'!$O$1)</f>
        <v>Programme Area</v>
      </c>
      <c r="X207" s="15" t="str">
        <f>IF('[1]#export'!A215="","",IF('[1]#export'!P215="","",'[1]#export'!P215))</f>
        <v>5-19 (School Age CYP)</v>
      </c>
      <c r="Y207" s="15" t="str">
        <f>IF('[1]#export'!P215="","",'[1]#export'!$P$1)</f>
        <v>Age Group</v>
      </c>
      <c r="Z207" s="16">
        <f>IF('[1]#export'!A215="","",'[1]#export'!I215)</f>
        <v>44711</v>
      </c>
      <c r="AA207" s="11" t="str">
        <f>IF('[1]#export'!A215="","",'[1]#fixed_data'!$B$8)</f>
        <v>http://jlc.london/</v>
      </c>
    </row>
    <row r="208" spans="1:27" x14ac:dyDescent="0.25">
      <c r="A208" s="11" t="str">
        <f>IF('[1]#export'!A216="","",CONCATENATE('[1]#fixed_data'!$B$2&amp;'[1]#export'!A216))</f>
        <v>360G-JLC-108659</v>
      </c>
      <c r="B208" s="11" t="str">
        <f>IF('[1]#export'!A216="","",CONCATENATE('[1]#export'!N216&amp;" grant to "&amp;'[1]#export'!B216))</f>
        <v>SHAF grant to artsdepot</v>
      </c>
      <c r="C208" s="11" t="str">
        <f>IF('[1]#export'!A216="","",'[1]#export'!D216)</f>
        <v>Theatre and Design Summer School</v>
      </c>
      <c r="D208" s="11" t="str">
        <f>IF('[1]#export'!A216="","",'[1]#fixed_data'!$B$3)</f>
        <v>GBP</v>
      </c>
      <c r="E208" s="12">
        <f>IF('[1]#export'!A216="","",'[1]#export'!E216)</f>
        <v>3300</v>
      </c>
      <c r="F208" s="13" t="str">
        <f>IF('[1]#export'!A216="","",TEXT('[1]#export'!F216,"yyyy-mm-dd"))</f>
        <v>2021-06-01</v>
      </c>
      <c r="G208" s="13" t="str">
        <f>IF('[1]#export'!A216="","",IF('[1]#export'!J216="","",TEXT('[1]#export'!J216,"yyyy-mm-dd")))</f>
        <v>2021-07-26</v>
      </c>
      <c r="H208" s="11" t="str">
        <f>IF('[1]#export'!A216="","",'[1]#export'!K216)</f>
        <v>12</v>
      </c>
      <c r="I208" s="11" t="str">
        <f>IF('[1]#export'!A216="","",IF(LEFT('[1]#export'!C216,3)="GB-",'[1]#export'!C216,IF(AND(K208="",L208=""),'[1]#fixed_data'!$B$4&amp;SUBSTITUTE(J208," ","-"),IF(K208="","GB-COH-"&amp;L208,IF(LEFT(K208,2)="SC","GB-SC-"&amp;K208,IF(AND(LEFT(K208,1)="1",LEN(K208)=6),"GB-NIC-"&amp;K208,"GB-CHC-"&amp;K208))))))</f>
        <v>GB-CHC-1083893</v>
      </c>
      <c r="J208" s="11" t="str">
        <f>IF('[1]#export'!A216="","",'[1]#export'!B216)</f>
        <v>artsdepot</v>
      </c>
      <c r="K208" s="14" t="str">
        <f>IF('[1]#export'!A216="","",IF(ISBLANK('[1]#export'!C216),"",IF(LEFT('[1]#export'!C216,3)="GB-","",'[1]#export'!C216)))</f>
        <v>1083893</v>
      </c>
      <c r="L208" s="14"/>
      <c r="M208" s="11" t="str">
        <f>IF('[1]#export'!A216="","",IF('[1]#export'!H216="","",'[1]#export'!H216))</f>
        <v>N12 OGA</v>
      </c>
      <c r="N208" s="11" t="str">
        <f>IF('[1]#export'!A216="","",IF('[1]#export'!L216="","",IF(LEFT('[1]#export'!L216,4)="http",'[1]#export'!L216,"http://"&amp;TRIM('[1]#export'!L216))))</f>
        <v>http://www.artsdepot.co.uk</v>
      </c>
      <c r="O208" s="11" t="str">
        <f>IF('[1]#export'!A216="","",IF('[1]#export'!G216="","",IF(LEFT('[1]#export'!G216,13)="Discretionary","Multiple Boroughs",SUBSTITUTE('[1]#export'!G216,CHAR(10),", "))))</f>
        <v>Barnet</v>
      </c>
      <c r="P208" s="11" t="str">
        <f>IF('[1]#export'!A216="","",'[1]#fixed_data'!$B$5)</f>
        <v>GB-CHC-237725</v>
      </c>
      <c r="Q208" s="11" t="str">
        <f>IF('[1]#export'!A216="","",'[1]#fixed_data'!$B$6)</f>
        <v>John Lyon's Charity</v>
      </c>
      <c r="R208" s="11" t="str">
        <f>IF('[1]#export'!A216="","",IF('[1]#export'!N216="","",'[1]#export'!N216))</f>
        <v>SHAF</v>
      </c>
      <c r="S208" s="15" t="str">
        <f>IF('[1]#export'!A216="","",IF('[1]#export'!M216="","",'[1]#export'!M216))</f>
        <v>School Holiday Activity Fund</v>
      </c>
      <c r="T208" s="15" t="str">
        <f>IF('[1]#export'!A216="","",IF(AND(VALUE('[1]#export'!K216)&gt;12,OR('[1]#export'!M216="Bursary",'[1]#export'!M216="Main Grant")),"Multiple year grants are approved in principle for the full term as outlined but are subject to satisfactory reporting and annual authority from the Charity's Trustee to release each tranche.",""))</f>
        <v/>
      </c>
      <c r="U208" s="15" t="str">
        <f>IF('[1]#export'!A216="","",IF('[1]#export'!Q216="","",'[1]#export'!Q216))</f>
        <v>Direct Project Costs</v>
      </c>
      <c r="V208" s="15" t="str">
        <f>IF('[1]#export'!A216="","",IF('[1]#export'!O216="","",'[1]#export'!O216))</f>
        <v>Arts &amp; Science</v>
      </c>
      <c r="W208" s="15" t="str">
        <f>IF('[1]#export'!O216="","",'[1]#export'!$O$1)</f>
        <v>Programme Area</v>
      </c>
      <c r="X208" s="15" t="str">
        <f>IF('[1]#export'!A216="","",IF('[1]#export'!P216="","",'[1]#export'!P216))</f>
        <v>11-19 (Secondary YP)</v>
      </c>
      <c r="Y208" s="15" t="str">
        <f>IF('[1]#export'!P216="","",'[1]#export'!$P$1)</f>
        <v>Age Group</v>
      </c>
      <c r="Z208" s="16">
        <f>IF('[1]#export'!A216="","",'[1]#export'!I216)</f>
        <v>44518</v>
      </c>
      <c r="AA208" s="11" t="str">
        <f>IF('[1]#export'!A216="","",'[1]#fixed_data'!$B$8)</f>
        <v>http://jlc.london/</v>
      </c>
    </row>
    <row r="209" spans="1:27" x14ac:dyDescent="0.25">
      <c r="A209" s="11" t="str">
        <f>IF('[1]#export'!A217="","",CONCATENATE('[1]#fixed_data'!$B$2&amp;'[1]#export'!A217))</f>
        <v>360G-JLC-108582</v>
      </c>
      <c r="B209" s="11" t="str">
        <f>IF('[1]#export'!A217="","",CONCATENATE('[1]#export'!N217&amp;" grant to "&amp;'[1]#export'!B217))</f>
        <v>SHAF grant to Caraf Centre</v>
      </c>
      <c r="C209" s="11" t="str">
        <f>IF('[1]#export'!A217="","",'[1]#export'!D217)</f>
        <v>School holiday scheme</v>
      </c>
      <c r="D209" s="11" t="str">
        <f>IF('[1]#export'!A217="","",'[1]#fixed_data'!$B$3)</f>
        <v>GBP</v>
      </c>
      <c r="E209" s="12">
        <f>IF('[1]#export'!A217="","",'[1]#export'!E217)</f>
        <v>4000</v>
      </c>
      <c r="F209" s="13" t="str">
        <f>IF('[1]#export'!A217="","",TEXT('[1]#export'!F217,"yyyy-mm-dd"))</f>
        <v>2021-06-01</v>
      </c>
      <c r="G209" s="13" t="str">
        <f>IF('[1]#export'!A217="","",IF('[1]#export'!J217="","",TEXT('[1]#export'!J217,"yyyy-mm-dd")))</f>
        <v>2021-07-26</v>
      </c>
      <c r="H209" s="11" t="str">
        <f>IF('[1]#export'!A217="","",'[1]#export'!K217)</f>
        <v>12</v>
      </c>
      <c r="I209" s="11" t="str">
        <f>IF('[1]#export'!A217="","",IF(LEFT('[1]#export'!C217,3)="GB-",'[1]#export'!C217,IF(AND(K209="",L209=""),'[1]#fixed_data'!$B$4&amp;SUBSTITUTE(J209," ","-"),IF(K209="","GB-COH-"&amp;L209,IF(LEFT(K209,2)="SC","GB-SC-"&amp;K209,IF(AND(LEFT(K209,1)="1",LEN(K209)=6),"GB-NIC-"&amp;K209,"GB-CHC-"&amp;K209))))))</f>
        <v>GB-CHC-802760</v>
      </c>
      <c r="J209" s="11" t="str">
        <f>IF('[1]#export'!A217="","",'[1]#export'!B217)</f>
        <v>Caraf Centre</v>
      </c>
      <c r="K209" s="14" t="str">
        <f>IF('[1]#export'!A217="","",IF(ISBLANK('[1]#export'!C217),"",IF(LEFT('[1]#export'!C217,3)="GB-","",'[1]#export'!C217)))</f>
        <v>802760</v>
      </c>
      <c r="L209" s="14"/>
      <c r="M209" s="11" t="str">
        <f>IF('[1]#export'!A217="","",IF('[1]#export'!H217="","",'[1]#export'!H217))</f>
        <v>NW5 4EZ</v>
      </c>
      <c r="N209" s="11" t="str">
        <f>IF('[1]#export'!A217="","",IF('[1]#export'!L217="","",IF(LEFT('[1]#export'!L217,4)="http",'[1]#export'!L217,"http://"&amp;TRIM('[1]#export'!L217))))</f>
        <v>http://www.thecarafcentre.org.uk/</v>
      </c>
      <c r="O209" s="11" t="str">
        <f>IF('[1]#export'!A217="","",IF('[1]#export'!G217="","",IF(LEFT('[1]#export'!G217,13)="Discretionary","Multiple Boroughs",SUBSTITUTE('[1]#export'!G217,CHAR(10),", "))))</f>
        <v>Camden</v>
      </c>
      <c r="P209" s="11" t="str">
        <f>IF('[1]#export'!A217="","",'[1]#fixed_data'!$B$5)</f>
        <v>GB-CHC-237725</v>
      </c>
      <c r="Q209" s="11" t="str">
        <f>IF('[1]#export'!A217="","",'[1]#fixed_data'!$B$6)</f>
        <v>John Lyon's Charity</v>
      </c>
      <c r="R209" s="11" t="str">
        <f>IF('[1]#export'!A217="","",IF('[1]#export'!N217="","",'[1]#export'!N217))</f>
        <v>SHAF</v>
      </c>
      <c r="S209" s="15" t="str">
        <f>IF('[1]#export'!A217="","",IF('[1]#export'!M217="","",'[1]#export'!M217))</f>
        <v>School Holiday Activity Fund</v>
      </c>
      <c r="T209" s="15" t="str">
        <f>IF('[1]#export'!A217="","",IF(AND(VALUE('[1]#export'!K217)&gt;12,OR('[1]#export'!M217="Bursary",'[1]#export'!M217="Main Grant")),"Multiple year grants are approved in principle for the full term as outlined but are subject to satisfactory reporting and annual authority from the Charity's Trustee to release each tranche.",""))</f>
        <v/>
      </c>
      <c r="U209" s="15" t="str">
        <f>IF('[1]#export'!A217="","",IF('[1]#export'!Q217="","",'[1]#export'!Q217))</f>
        <v>Direct Project Costs</v>
      </c>
      <c r="V209" s="15" t="str">
        <f>IF('[1]#export'!A217="","",IF('[1]#export'!O217="","",'[1]#export'!O217))</f>
        <v>Children &amp; Families</v>
      </c>
      <c r="W209" s="15" t="str">
        <f>IF('[1]#export'!O217="","",'[1]#export'!$O$1)</f>
        <v>Programme Area</v>
      </c>
      <c r="X209" s="15" t="str">
        <f>IF('[1]#export'!A217="","",IF('[1]#export'!P217="","",'[1]#export'!P217))</f>
        <v>5-11 (Primary Children)</v>
      </c>
      <c r="Y209" s="15" t="str">
        <f>IF('[1]#export'!P217="","",'[1]#export'!$P$1)</f>
        <v>Age Group</v>
      </c>
      <c r="Z209" s="16">
        <f>IF('[1]#export'!A217="","",'[1]#export'!I217)</f>
        <v>44711</v>
      </c>
      <c r="AA209" s="11" t="str">
        <f>IF('[1]#export'!A217="","",'[1]#fixed_data'!$B$8)</f>
        <v>http://jlc.london/</v>
      </c>
    </row>
    <row r="210" spans="1:27" x14ac:dyDescent="0.25">
      <c r="A210" s="11" t="str">
        <f>IF('[1]#export'!A218="","",CONCATENATE('[1]#fixed_data'!$B$2&amp;'[1]#export'!A218))</f>
        <v>360G-JLC-108348</v>
      </c>
      <c r="B210" s="11" t="str">
        <f>IF('[1]#export'!A218="","",CONCATENATE('[1]#export'!N218&amp;" grant to "&amp;'[1]#export'!B218))</f>
        <v>Small grant to Dadihiye Somali Development Organisation</v>
      </c>
      <c r="C210" s="11" t="str">
        <f>IF('[1]#export'!A218="","",'[1]#export'!D218)</f>
        <v>Dadihiye Supplementary School</v>
      </c>
      <c r="D210" s="11" t="str">
        <f>IF('[1]#export'!A218="","",'[1]#fixed_data'!$B$3)</f>
        <v>GBP</v>
      </c>
      <c r="E210" s="12">
        <f>IF('[1]#export'!A218="","",'[1]#export'!E218)</f>
        <v>5000</v>
      </c>
      <c r="F210" s="13" t="str">
        <f>IF('[1]#export'!A218="","",TEXT('[1]#export'!F218,"yyyy-mm-dd"))</f>
        <v>2021-06-01</v>
      </c>
      <c r="G210" s="13" t="str">
        <f>IF('[1]#export'!A218="","",IF('[1]#export'!J218="","",TEXT('[1]#export'!J218,"yyyy-mm-dd")))</f>
        <v>2021-06-07</v>
      </c>
      <c r="H210" s="11" t="str">
        <f>IF('[1]#export'!A218="","",'[1]#export'!K218)</f>
        <v>12</v>
      </c>
      <c r="I210" s="11" t="str">
        <f>IF('[1]#export'!A218="","",IF(LEFT('[1]#export'!C218,3)="GB-",'[1]#export'!C218,IF(AND(K210="",L210=""),'[1]#fixed_data'!$B$4&amp;SUBSTITUTE(J210," ","-"),IF(K210="","GB-COH-"&amp;L210,IF(LEFT(K210,2)="SC","GB-SC-"&amp;K210,IF(AND(LEFT(K210,1)="1",LEN(K210)=6),"GB-NIC-"&amp;K210,"GB-CHC-"&amp;K210))))))</f>
        <v>GB-CHC-1041387</v>
      </c>
      <c r="J210" s="11" t="str">
        <f>IF('[1]#export'!A218="","",'[1]#export'!B218)</f>
        <v>Dadihiye Somali Development Organisation</v>
      </c>
      <c r="K210" s="14" t="str">
        <f>IF('[1]#export'!A218="","",IF(ISBLANK('[1]#export'!C218),"",IF(LEFT('[1]#export'!C218,3)="GB-","",'[1]#export'!C218)))</f>
        <v>1041387</v>
      </c>
      <c r="L210" s="14"/>
      <c r="M210" s="11" t="str">
        <f>IF('[1]#export'!A218="","",IF('[1]#export'!H218="","",'[1]#export'!H218))</f>
        <v>W10 5XL</v>
      </c>
      <c r="N210" s="11" t="s">
        <v>59</v>
      </c>
      <c r="O210" s="11" t="str">
        <f>IF('[1]#export'!A218="","",IF('[1]#export'!G218="","",IF(LEFT('[1]#export'!G218,13)="Discretionary","Multiple Boroughs",SUBSTITUTE('[1]#export'!G218,CHAR(10),", "))))</f>
        <v>RBKC, H&amp;F</v>
      </c>
      <c r="P210" s="11" t="str">
        <f>IF('[1]#export'!A218="","",'[1]#fixed_data'!$B$5)</f>
        <v>GB-CHC-237725</v>
      </c>
      <c r="Q210" s="11" t="str">
        <f>IF('[1]#export'!A218="","",'[1]#fixed_data'!$B$6)</f>
        <v>John Lyon's Charity</v>
      </c>
      <c r="R210" s="11" t="str">
        <f>IF('[1]#export'!A218="","",IF('[1]#export'!N218="","",'[1]#export'!N218))</f>
        <v>Small</v>
      </c>
      <c r="S210" s="15" t="str">
        <f>IF('[1]#export'!A218="","",IF('[1]#export'!M218="","",'[1]#export'!M218))</f>
        <v>Small Grant</v>
      </c>
      <c r="T210" s="15" t="str">
        <f>IF('[1]#export'!A218="","",IF(AND(VALUE('[1]#export'!K218)&gt;12,OR('[1]#export'!M218="Bursary",'[1]#export'!M218="Main Grant")),"Multiple year grants are approved in principle for the full term as outlined but are subject to satisfactory reporting and annual authority from the Charity's Trustee to release each tranche.",""))</f>
        <v/>
      </c>
      <c r="U210" s="15" t="str">
        <f>IF('[1]#export'!A218="","",IF('[1]#export'!Q218="","",'[1]#export'!Q218))</f>
        <v>Direct Project Costs</v>
      </c>
      <c r="V210" s="15" t="str">
        <f>IF('[1]#export'!A218="","",IF('[1]#export'!O218="","",'[1]#export'!O218))</f>
        <v>Education &amp; Learning</v>
      </c>
      <c r="W210" s="15" t="str">
        <f>IF('[1]#export'!O218="","",'[1]#export'!$O$1)</f>
        <v>Programme Area</v>
      </c>
      <c r="X210" s="15" t="str">
        <f>IF('[1]#export'!A218="","",IF('[1]#export'!P218="","",'[1]#export'!P218))</f>
        <v>5-19 (School Age CYP)</v>
      </c>
      <c r="Y210" s="15" t="str">
        <f>IF('[1]#export'!P218="","",'[1]#export'!$P$1)</f>
        <v>Age Group</v>
      </c>
      <c r="Z210" s="16">
        <f>IF('[1]#export'!A218="","",'[1]#export'!I218)</f>
        <v>44400</v>
      </c>
      <c r="AA210" s="11" t="str">
        <f>IF('[1]#export'!A218="","",'[1]#fixed_data'!$B$8)</f>
        <v>http://jlc.london/</v>
      </c>
    </row>
    <row r="211" spans="1:27" x14ac:dyDescent="0.25">
      <c r="A211" s="11" t="str">
        <f>IF('[1]#export'!A219="","",CONCATENATE('[1]#fixed_data'!$B$2&amp;'[1]#export'!A219))</f>
        <v>360G-JLC-108644</v>
      </c>
      <c r="B211" s="11" t="str">
        <f>IF('[1]#export'!A219="","",CONCATENATE('[1]#export'!N219&amp;" grant to "&amp;'[1]#export'!B219))</f>
        <v>SHAF grant to Disability Sports Coach</v>
      </c>
      <c r="C211" s="11" t="str">
        <f>IF('[1]#export'!A219="","",'[1]#export'!D219)</f>
        <v>Summer holiday outdoor sport sessions for disabled young people and children</v>
      </c>
      <c r="D211" s="11" t="str">
        <f>IF('[1]#export'!A219="","",'[1]#fixed_data'!$B$3)</f>
        <v>GBP</v>
      </c>
      <c r="E211" s="12">
        <f>IF('[1]#export'!A219="","",'[1]#export'!E219)</f>
        <v>2500</v>
      </c>
      <c r="F211" s="13" t="str">
        <f>IF('[1]#export'!A219="","",TEXT('[1]#export'!F219,"yyyy-mm-dd"))</f>
        <v>2021-06-01</v>
      </c>
      <c r="G211" s="13" t="str">
        <f>IF('[1]#export'!A219="","",IF('[1]#export'!J219="","",TEXT('[1]#export'!J219,"yyyy-mm-dd")))</f>
        <v>2021-07-31</v>
      </c>
      <c r="H211" s="11" t="str">
        <f>IF('[1]#export'!A219="","",'[1]#export'!K219)</f>
        <v>12</v>
      </c>
      <c r="I211" s="11" t="str">
        <f>IF('[1]#export'!A219="","",IF(LEFT('[1]#export'!C219,3)="GB-",'[1]#export'!C219,IF(AND(K211="",L211=""),'[1]#fixed_data'!$B$4&amp;SUBSTITUTE(J211," ","-"),IF(K211="","GB-COH-"&amp;L211,IF(LEFT(K211,2)="SC","GB-SC-"&amp;K211,IF(AND(LEFT(K211,1)="1",LEN(K211)=6),"GB-NIC-"&amp;K211,"GB-CHC-"&amp;K211))))))</f>
        <v>GB-CHC-1150294</v>
      </c>
      <c r="J211" s="11" t="str">
        <f>IF('[1]#export'!A219="","",'[1]#export'!B219)</f>
        <v>Disability Sports Coach</v>
      </c>
      <c r="K211" s="14" t="str">
        <f>IF('[1]#export'!A219="","",IF(ISBLANK('[1]#export'!C219),"",IF(LEFT('[1]#export'!C219,3)="GB-","",'[1]#export'!C219)))</f>
        <v>1150294</v>
      </c>
      <c r="L211" s="14"/>
      <c r="M211" s="11" t="str">
        <f>IF('[1]#export'!A219="","",IF('[1]#export'!H219="","",'[1]#export'!H219))</f>
        <v>SE1 4YB</v>
      </c>
      <c r="N211" s="11" t="str">
        <f>IF('[1]#export'!A219="","",IF('[1]#export'!L219="","",IF(LEFT('[1]#export'!L219,4)="http",'[1]#export'!L219,"http://"&amp;TRIM('[1]#export'!L219))))</f>
        <v>http://www.disabilitysportscoach.co.uk</v>
      </c>
      <c r="O211" s="11" t="str">
        <f>IF('[1]#export'!A219="","",IF('[1]#export'!G219="","",IF(LEFT('[1]#export'!G219,13)="Discretionary","Multiple Boroughs",SUBSTITUTE('[1]#export'!G219,CHAR(10),", "))))</f>
        <v>Westminster, Brent, RBKC</v>
      </c>
      <c r="P211" s="11" t="str">
        <f>IF('[1]#export'!A219="","",'[1]#fixed_data'!$B$5)</f>
        <v>GB-CHC-237725</v>
      </c>
      <c r="Q211" s="11" t="str">
        <f>IF('[1]#export'!A219="","",'[1]#fixed_data'!$B$6)</f>
        <v>John Lyon's Charity</v>
      </c>
      <c r="R211" s="11" t="str">
        <f>IF('[1]#export'!A219="","",IF('[1]#export'!N219="","",'[1]#export'!N219))</f>
        <v>SHAF</v>
      </c>
      <c r="S211" s="15" t="str">
        <f>IF('[1]#export'!A219="","",IF('[1]#export'!M219="","",'[1]#export'!M219))</f>
        <v>School Holiday Activity Fund</v>
      </c>
      <c r="T211" s="15" t="str">
        <f>IF('[1]#export'!A219="","",IF(AND(VALUE('[1]#export'!K219)&gt;12,OR('[1]#export'!M219="Bursary",'[1]#export'!M219="Main Grant")),"Multiple year grants are approved in principle for the full term as outlined but are subject to satisfactory reporting and annual authority from the Charity's Trustee to release each tranche.",""))</f>
        <v/>
      </c>
      <c r="U211" s="15" t="str">
        <f>IF('[1]#export'!A219="","",IF('[1]#export'!Q219="","",'[1]#export'!Q219))</f>
        <v>Direct Project Costs</v>
      </c>
      <c r="V211" s="15" t="str">
        <f>IF('[1]#export'!A219="","",IF('[1]#export'!O219="","",'[1]#export'!O219))</f>
        <v>Special Needs &amp; Disabilities</v>
      </c>
      <c r="W211" s="15" t="str">
        <f>IF('[1]#export'!O219="","",'[1]#export'!$O$1)</f>
        <v>Programme Area</v>
      </c>
      <c r="X211" s="15" t="str">
        <f>IF('[1]#export'!A219="","",IF('[1]#export'!P219="","",'[1]#export'!P219))</f>
        <v>0-25 Years Old</v>
      </c>
      <c r="Y211" s="15" t="str">
        <f>IF('[1]#export'!P219="","",'[1]#export'!$P$1)</f>
        <v>Age Group</v>
      </c>
      <c r="Z211" s="16">
        <f>IF('[1]#export'!A219="","",'[1]#export'!I219)</f>
        <v>44481</v>
      </c>
      <c r="AA211" s="11" t="str">
        <f>IF('[1]#export'!A219="","",'[1]#fixed_data'!$B$8)</f>
        <v>http://jlc.london/</v>
      </c>
    </row>
    <row r="212" spans="1:27" x14ac:dyDescent="0.25">
      <c r="A212" s="11" t="str">
        <f>IF('[1]#export'!A220="","",CONCATENATE('[1]#fixed_data'!$B$2&amp;'[1]#export'!A220))</f>
        <v>360G-JLC-108650</v>
      </c>
      <c r="B212" s="11" t="str">
        <f>IF('[1]#export'!A220="","",CONCATENATE('[1]#export'!N220&amp;" grant to "&amp;'[1]#export'!B220))</f>
        <v>SHAF grant to Flash Musicals</v>
      </c>
      <c r="C212" s="11" t="str">
        <f>IF('[1]#export'!A220="","",'[1]#export'!D220)</f>
        <v>Summer Musical Theatre Workshops. -  Songwriting/Studio Workshops</v>
      </c>
      <c r="D212" s="11" t="str">
        <f>IF('[1]#export'!A220="","",'[1]#fixed_data'!$B$3)</f>
        <v>GBP</v>
      </c>
      <c r="E212" s="12">
        <f>IF('[1]#export'!A220="","",'[1]#export'!E220)</f>
        <v>4000</v>
      </c>
      <c r="F212" s="13" t="str">
        <f>IF('[1]#export'!A220="","",TEXT('[1]#export'!F220,"yyyy-mm-dd"))</f>
        <v>2021-06-01</v>
      </c>
      <c r="G212" s="13" t="str">
        <f>IF('[1]#export'!A220="","",IF('[1]#export'!J220="","",TEXT('[1]#export'!J220,"yyyy-mm-dd")))</f>
        <v>2021-07-26</v>
      </c>
      <c r="H212" s="11" t="str">
        <f>IF('[1]#export'!A220="","",'[1]#export'!K220)</f>
        <v>12</v>
      </c>
      <c r="I212" s="11" t="str">
        <f>IF('[1]#export'!A220="","",IF(LEFT('[1]#export'!C220,3)="GB-",'[1]#export'!C220,IF(AND(K212="",L212=""),'[1]#fixed_data'!$B$4&amp;SUBSTITUTE(J212," ","-"),IF(K212="","GB-COH-"&amp;L212,IF(LEFT(K212,2)="SC","GB-SC-"&amp;K212,IF(AND(LEFT(K212,1)="1",LEN(K212)=6),"GB-NIC-"&amp;K212,"GB-CHC-"&amp;K212))))))</f>
        <v>GB-CHC-1094205</v>
      </c>
      <c r="J212" s="11" t="str">
        <f>IF('[1]#export'!A220="","",'[1]#export'!B220)</f>
        <v>Flash Musicals</v>
      </c>
      <c r="K212" s="14" t="str">
        <f>IF('[1]#export'!A220="","",IF(ISBLANK('[1]#export'!C220),"",IF(LEFT('[1]#export'!C220,3)="GB-","",'[1]#export'!C220)))</f>
        <v>1094205</v>
      </c>
      <c r="L212" s="14"/>
      <c r="M212" s="11" t="str">
        <f>IF('[1]#export'!A220="","",IF('[1]#export'!H220="","",'[1]#export'!H220))</f>
        <v>HA8 9JG</v>
      </c>
      <c r="N212" s="11" t="str">
        <f>IF('[1]#export'!A220="","",IF('[1]#export'!L220="","",IF(LEFT('[1]#export'!L220,4)="http",'[1]#export'!L220,"http://"&amp;TRIM('[1]#export'!L220))))</f>
        <v>http://www.flashmusicals.org</v>
      </c>
      <c r="O212" s="11" t="str">
        <f>IF('[1]#export'!A220="","",IF('[1]#export'!G220="","",IF(LEFT('[1]#export'!G220,13)="Discretionary","Multiple Boroughs",SUBSTITUTE('[1]#export'!G220,CHAR(10),", "))))</f>
        <v>Harrow, Barnet, Brent</v>
      </c>
      <c r="P212" s="11" t="str">
        <f>IF('[1]#export'!A220="","",'[1]#fixed_data'!$B$5)</f>
        <v>GB-CHC-237725</v>
      </c>
      <c r="Q212" s="11" t="str">
        <f>IF('[1]#export'!A220="","",'[1]#fixed_data'!$B$6)</f>
        <v>John Lyon's Charity</v>
      </c>
      <c r="R212" s="11" t="str">
        <f>IF('[1]#export'!A220="","",IF('[1]#export'!N220="","",'[1]#export'!N220))</f>
        <v>SHAF</v>
      </c>
      <c r="S212" s="15" t="str">
        <f>IF('[1]#export'!A220="","",IF('[1]#export'!M220="","",'[1]#export'!M220))</f>
        <v>School Holiday Activity Fund</v>
      </c>
      <c r="T212" s="15" t="str">
        <f>IF('[1]#export'!A220="","",IF(AND(VALUE('[1]#export'!K220)&gt;12,OR('[1]#export'!M220="Bursary",'[1]#export'!M220="Main Grant")),"Multiple year grants are approved in principle for the full term as outlined but are subject to satisfactory reporting and annual authority from the Charity's Trustee to release each tranche.",""))</f>
        <v/>
      </c>
      <c r="U212" s="15" t="str">
        <f>IF('[1]#export'!A220="","",IF('[1]#export'!Q220="","",'[1]#export'!Q220))</f>
        <v>Direct Project Costs</v>
      </c>
      <c r="V212" s="15" t="str">
        <f>IF('[1]#export'!A220="","",IF('[1]#export'!O220="","",'[1]#export'!O220))</f>
        <v>Arts &amp; Science</v>
      </c>
      <c r="W212" s="15" t="str">
        <f>IF('[1]#export'!O220="","",'[1]#export'!$O$1)</f>
        <v>Programme Area</v>
      </c>
      <c r="X212" s="15" t="str">
        <f>IF('[1]#export'!A220="","",IF('[1]#export'!P220="","",'[1]#export'!P220))</f>
        <v>5-19 (School Age CYP)</v>
      </c>
      <c r="Y212" s="15" t="str">
        <f>IF('[1]#export'!P220="","",'[1]#export'!$P$1)</f>
        <v>Age Group</v>
      </c>
      <c r="Z212" s="16">
        <f>IF('[1]#export'!A220="","",'[1]#export'!I220)</f>
        <v>44466</v>
      </c>
      <c r="AA212" s="11" t="str">
        <f>IF('[1]#export'!A220="","",'[1]#fixed_data'!$B$8)</f>
        <v>http://jlc.london/</v>
      </c>
    </row>
    <row r="213" spans="1:27" x14ac:dyDescent="0.25">
      <c r="A213" s="11" t="str">
        <f>IF('[1]#export'!A221="","",CONCATENATE('[1]#fixed_data'!$B$2&amp;'[1]#export'!A221))</f>
        <v>360G-JLC-108631</v>
      </c>
      <c r="B213" s="11" t="str">
        <f>IF('[1]#export'!A221="","",CONCATENATE('[1]#export'!N221&amp;" grant to "&amp;'[1]#export'!B221))</f>
        <v xml:space="preserve">SHAF grant to Fulham Reach Boat Club </v>
      </c>
      <c r="C213" s="11" t="str">
        <f>IF('[1]#export'!A221="","",'[1]#export'!D221)</f>
        <v>2021 Water Sports Week</v>
      </c>
      <c r="D213" s="11" t="str">
        <f>IF('[1]#export'!A221="","",'[1]#fixed_data'!$B$3)</f>
        <v>GBP</v>
      </c>
      <c r="E213" s="12">
        <f>IF('[1]#export'!A221="","",'[1]#export'!E221)</f>
        <v>3750</v>
      </c>
      <c r="F213" s="13" t="str">
        <f>IF('[1]#export'!A221="","",TEXT('[1]#export'!F221,"yyyy-mm-dd"))</f>
        <v>2021-06-01</v>
      </c>
      <c r="G213" s="13" t="str">
        <f>IF('[1]#export'!A221="","",IF('[1]#export'!J221="","",TEXT('[1]#export'!J221,"yyyy-mm-dd")))</f>
        <v>2021-08-02</v>
      </c>
      <c r="H213" s="11" t="str">
        <f>IF('[1]#export'!A221="","",'[1]#export'!K221)</f>
        <v>12</v>
      </c>
      <c r="I213" s="11" t="str">
        <f>IF('[1]#export'!A221="","",IF(LEFT('[1]#export'!C221,3)="GB-",'[1]#export'!C221,IF(AND(K213="",L213=""),'[1]#fixed_data'!$B$4&amp;SUBSTITUTE(J213," ","-"),IF(K213="","GB-COH-"&amp;L213,IF(LEFT(K213,2)="SC","GB-SC-"&amp;K213,IF(AND(LEFT(K213,1)="1",LEN(K213)=6),"GB-NIC-"&amp;K213,"GB-CHC-"&amp;K213))))))</f>
        <v>GB-CHC-1161813</v>
      </c>
      <c r="J213" s="11" t="str">
        <f>IF('[1]#export'!A221="","",'[1]#export'!B221)</f>
        <v xml:space="preserve">Fulham Reach Boat Club </v>
      </c>
      <c r="K213" s="14" t="str">
        <f>IF('[1]#export'!A221="","",IF(ISBLANK('[1]#export'!C221),"",IF(LEFT('[1]#export'!C221,3)="GB-","",'[1]#export'!C221)))</f>
        <v>1161813</v>
      </c>
      <c r="L213" s="14"/>
      <c r="M213" s="11" t="str">
        <f>IF('[1]#export'!A221="","",IF('[1]#export'!H221="","",'[1]#export'!H221))</f>
        <v>W6 9GX</v>
      </c>
      <c r="N213" s="11" t="str">
        <f>IF('[1]#export'!A221="","",IF('[1]#export'!L221="","",IF(LEFT('[1]#export'!L221,4)="http",'[1]#export'!L221,"http://"&amp;TRIM('[1]#export'!L221))))</f>
        <v>http://www.fulhamreachboatclub.com</v>
      </c>
      <c r="O213" s="11" t="str">
        <f>IF('[1]#export'!A221="","",IF('[1]#export'!G221="","",IF(LEFT('[1]#export'!G221,13)="Discretionary","Multiple Boroughs",SUBSTITUTE('[1]#export'!G221,CHAR(10),", "))))</f>
        <v>RBKC, H&amp;F</v>
      </c>
      <c r="P213" s="11" t="str">
        <f>IF('[1]#export'!A221="","",'[1]#fixed_data'!$B$5)</f>
        <v>GB-CHC-237725</v>
      </c>
      <c r="Q213" s="11" t="str">
        <f>IF('[1]#export'!A221="","",'[1]#fixed_data'!$B$6)</f>
        <v>John Lyon's Charity</v>
      </c>
      <c r="R213" s="11" t="str">
        <f>IF('[1]#export'!A221="","",IF('[1]#export'!N221="","",'[1]#export'!N221))</f>
        <v>SHAF</v>
      </c>
      <c r="S213" s="15" t="str">
        <f>IF('[1]#export'!A221="","",IF('[1]#export'!M221="","",'[1]#export'!M221))</f>
        <v>School Holiday Activity Fund</v>
      </c>
      <c r="T213" s="15" t="str">
        <f>IF('[1]#export'!A221="","",IF(AND(VALUE('[1]#export'!K221)&gt;12,OR('[1]#export'!M221="Bursary",'[1]#export'!M221="Main Grant")),"Multiple year grants are approved in principle for the full term as outlined but are subject to satisfactory reporting and annual authority from the Charity's Trustee to release each tranche.",""))</f>
        <v/>
      </c>
      <c r="U213" s="15" t="str">
        <f>IF('[1]#export'!A221="","",IF('[1]#export'!Q221="","",'[1]#export'!Q221))</f>
        <v>Direct Project Costs</v>
      </c>
      <c r="V213" s="15" t="str">
        <f>IF('[1]#export'!A221="","",IF('[1]#export'!O221="","",'[1]#export'!O221))</f>
        <v>Sport</v>
      </c>
      <c r="W213" s="15" t="str">
        <f>IF('[1]#export'!O221="","",'[1]#export'!$O$1)</f>
        <v>Programme Area</v>
      </c>
      <c r="X213" s="15" t="str">
        <f>IF('[1]#export'!A221="","",IF('[1]#export'!P221="","",'[1]#export'!P221))</f>
        <v>11-19 (Secondary YP)</v>
      </c>
      <c r="Y213" s="15" t="str">
        <f>IF('[1]#export'!P221="","",'[1]#export'!$P$1)</f>
        <v>Age Group</v>
      </c>
      <c r="Z213" s="16">
        <f>IF('[1]#export'!A221="","",'[1]#export'!I221)</f>
        <v>44460</v>
      </c>
      <c r="AA213" s="11" t="str">
        <f>IF('[1]#export'!A221="","",'[1]#fixed_data'!$B$8)</f>
        <v>http://jlc.london/</v>
      </c>
    </row>
    <row r="214" spans="1:27" x14ac:dyDescent="0.25">
      <c r="A214" s="11" t="str">
        <f>IF('[1]#export'!A222="","",CONCATENATE('[1]#fixed_data'!$B$2&amp;'[1]#export'!A222))</f>
        <v>360G-JLC-108628</v>
      </c>
      <c r="B214" s="11" t="str">
        <f>IF('[1]#export'!A222="","",CONCATENATE('[1]#export'!N222&amp;" grant to "&amp;'[1]#export'!B222))</f>
        <v>SHAF grant to Home-Start Camden &amp; Islington</v>
      </c>
      <c r="C214" s="11" t="str">
        <f>IF('[1]#export'!A222="","",'[1]#export'!D222)</f>
        <v>Connecting Families</v>
      </c>
      <c r="D214" s="11" t="str">
        <f>IF('[1]#export'!A222="","",'[1]#fixed_data'!$B$3)</f>
        <v>GBP</v>
      </c>
      <c r="E214" s="12">
        <f>IF('[1]#export'!A222="","",'[1]#export'!E222)</f>
        <v>1800</v>
      </c>
      <c r="F214" s="13" t="str">
        <f>IF('[1]#export'!A222="","",TEXT('[1]#export'!F222,"yyyy-mm-dd"))</f>
        <v>2021-06-01</v>
      </c>
      <c r="G214" s="13" t="str">
        <f>IF('[1]#export'!A222="","",IF('[1]#export'!J222="","",TEXT('[1]#export'!J222,"yyyy-mm-dd")))</f>
        <v>2021-07-01</v>
      </c>
      <c r="H214" s="11" t="str">
        <f>IF('[1]#export'!A222="","",'[1]#export'!K222)</f>
        <v>12</v>
      </c>
      <c r="I214" s="11" t="str">
        <f>IF('[1]#export'!A222="","",IF(LEFT('[1]#export'!C222,3)="GB-",'[1]#export'!C222,IF(AND(K214="",L214=""),'[1]#fixed_data'!$B$4&amp;SUBSTITUTE(J214," ","-"),IF(K214="","GB-COH-"&amp;L214,IF(LEFT(K214,2)="SC","GB-SC-"&amp;K214,IF(AND(LEFT(K214,1)="1",LEN(K214)=6),"GB-NIC-"&amp;K214,"GB-CHC-"&amp;K214))))))</f>
        <v>GB-CHC-1086292</v>
      </c>
      <c r="J214" s="11" t="str">
        <f>IF('[1]#export'!A222="","",'[1]#export'!B222)</f>
        <v>Home-Start Camden &amp; Islington</v>
      </c>
      <c r="K214" s="14" t="str">
        <f>IF('[1]#export'!A222="","",IF(ISBLANK('[1]#export'!C222),"",IF(LEFT('[1]#export'!C222,3)="GB-","",'[1]#export'!C222)))</f>
        <v>1086292</v>
      </c>
      <c r="L214" s="14"/>
      <c r="M214" s="11" t="str">
        <f>IF('[1]#export'!A222="","",IF('[1]#export'!H222="","",'[1]#export'!H222))</f>
        <v>NW5 2BP</v>
      </c>
      <c r="N214" s="11" t="str">
        <f>IF('[1]#export'!A222="","",IF('[1]#export'!L222="","",IF(LEFT('[1]#export'!L222,4)="http",'[1]#export'!L222,"http://"&amp;TRIM('[1]#export'!L222))))</f>
        <v>http://www.homestartcamdenandislington.org.uk</v>
      </c>
      <c r="O214" s="11" t="str">
        <f>IF('[1]#export'!A222="","",IF('[1]#export'!G222="","",IF(LEFT('[1]#export'!G222,13)="Discretionary","Multiple Boroughs",SUBSTITUTE('[1]#export'!G222,CHAR(10),", "))))</f>
        <v>Camden</v>
      </c>
      <c r="P214" s="11" t="str">
        <f>IF('[1]#export'!A222="","",'[1]#fixed_data'!$B$5)</f>
        <v>GB-CHC-237725</v>
      </c>
      <c r="Q214" s="11" t="str">
        <f>IF('[1]#export'!A222="","",'[1]#fixed_data'!$B$6)</f>
        <v>John Lyon's Charity</v>
      </c>
      <c r="R214" s="11" t="str">
        <f>IF('[1]#export'!A222="","",IF('[1]#export'!N222="","",'[1]#export'!N222))</f>
        <v>SHAF</v>
      </c>
      <c r="S214" s="15" t="str">
        <f>IF('[1]#export'!A222="","",IF('[1]#export'!M222="","",'[1]#export'!M222))</f>
        <v>School Holiday Activity Fund</v>
      </c>
      <c r="T214" s="15" t="str">
        <f>IF('[1]#export'!A222="","",IF(AND(VALUE('[1]#export'!K222)&gt;12,OR('[1]#export'!M222="Bursary",'[1]#export'!M222="Main Grant")),"Multiple year grants are approved in principle for the full term as outlined but are subject to satisfactory reporting and annual authority from the Charity's Trustee to release each tranche.",""))</f>
        <v/>
      </c>
      <c r="U214" s="15" t="str">
        <f>IF('[1]#export'!A222="","",IF('[1]#export'!Q222="","",'[1]#export'!Q222))</f>
        <v>Direct Project Costs</v>
      </c>
      <c r="V214" s="15" t="str">
        <f>IF('[1]#export'!A222="","",IF('[1]#export'!O222="","",'[1]#export'!O222))</f>
        <v>Children &amp; Families</v>
      </c>
      <c r="W214" s="15" t="str">
        <f>IF('[1]#export'!O222="","",'[1]#export'!$O$1)</f>
        <v>Programme Area</v>
      </c>
      <c r="X214" s="15" t="str">
        <f>IF('[1]#export'!A222="","",IF('[1]#export'!P222="","",'[1]#export'!P222))</f>
        <v>Under 5s</v>
      </c>
      <c r="Y214" s="15" t="str">
        <f>IF('[1]#export'!P222="","",'[1]#export'!$P$1)</f>
        <v>Age Group</v>
      </c>
      <c r="Z214" s="16">
        <f>IF('[1]#export'!A222="","",'[1]#export'!I222)</f>
        <v>44706</v>
      </c>
      <c r="AA214" s="11" t="str">
        <f>IF('[1]#export'!A222="","",'[1]#fixed_data'!$B$8)</f>
        <v>http://jlc.london/</v>
      </c>
    </row>
    <row r="215" spans="1:27" x14ac:dyDescent="0.25">
      <c r="A215" s="11" t="str">
        <f>IF('[1]#export'!A223="","",CONCATENATE('[1]#fixed_data'!$B$2&amp;'[1]#export'!A223))</f>
        <v>360G-JLC-108634</v>
      </c>
      <c r="B215" s="11" t="str">
        <f>IF('[1]#export'!A223="","",CONCATENATE('[1]#export'!N223&amp;" grant to "&amp;'[1]#export'!B223))</f>
        <v>SHAF grant to Noa Girls</v>
      </c>
      <c r="C215" s="11" t="str">
        <f>IF('[1]#export'!A223="","",'[1]#export'!D223)</f>
        <v>Summer day outings</v>
      </c>
      <c r="D215" s="11" t="str">
        <f>IF('[1]#export'!A223="","",'[1]#fixed_data'!$B$3)</f>
        <v>GBP</v>
      </c>
      <c r="E215" s="12">
        <f>IF('[1]#export'!A223="","",'[1]#export'!E223)</f>
        <v>4000</v>
      </c>
      <c r="F215" s="13" t="str">
        <f>IF('[1]#export'!A223="","",TEXT('[1]#export'!F223,"yyyy-mm-dd"))</f>
        <v>2021-06-01</v>
      </c>
      <c r="G215" s="13" t="str">
        <f>IF('[1]#export'!A223="","",IF('[1]#export'!J223="","",TEXT('[1]#export'!J223,"yyyy-mm-dd")))</f>
        <v>2021-07-01</v>
      </c>
      <c r="H215" s="11" t="str">
        <f>IF('[1]#export'!A223="","",'[1]#export'!K223)</f>
        <v>12</v>
      </c>
      <c r="I215" s="11" t="str">
        <f>IF('[1]#export'!A223="","",IF(LEFT('[1]#export'!C223,3)="GB-",'[1]#export'!C223,IF(AND(K215="",L215=""),'[1]#fixed_data'!$B$4&amp;SUBSTITUTE(J215," ","-"),IF(K215="","GB-COH-"&amp;L215,IF(LEFT(K215,2)="SC","GB-SC-"&amp;K215,IF(AND(LEFT(K215,1)="1",LEN(K215)=6),"GB-NIC-"&amp;K215,"GB-CHC-"&amp;K215))))))</f>
        <v>GB-CHC-1130834</v>
      </c>
      <c r="J215" s="11" t="str">
        <f>IF('[1]#export'!A223="","",'[1]#export'!B223)</f>
        <v>Noa Girls</v>
      </c>
      <c r="K215" s="14" t="str">
        <f>IF('[1]#export'!A223="","",IF(ISBLANK('[1]#export'!C223),"",IF(LEFT('[1]#export'!C223,3)="GB-","",'[1]#export'!C223)))</f>
        <v>1130834</v>
      </c>
      <c r="L215" s="14"/>
      <c r="M215" s="11" t="str">
        <f>IF('[1]#export'!A223="","",IF('[1]#export'!H223="","",'[1]#export'!H223))</f>
        <v>NW11 9NL</v>
      </c>
      <c r="N215" s="11" t="str">
        <f>IF('[1]#export'!A223="","",IF('[1]#export'!L223="","",IF(LEFT('[1]#export'!L223,4)="http",'[1]#export'!L223,"http://"&amp;TRIM('[1]#export'!L223))))</f>
        <v>http://www.noagirls.com</v>
      </c>
      <c r="O215" s="11" t="str">
        <f>IF('[1]#export'!A223="","",IF('[1]#export'!G223="","",IF(LEFT('[1]#export'!G223,13)="Discretionary","Multiple Boroughs",SUBSTITUTE('[1]#export'!G223,CHAR(10),", "))))</f>
        <v>Barnet</v>
      </c>
      <c r="P215" s="11" t="str">
        <f>IF('[1]#export'!A223="","",'[1]#fixed_data'!$B$5)</f>
        <v>GB-CHC-237725</v>
      </c>
      <c r="Q215" s="11" t="str">
        <f>IF('[1]#export'!A223="","",'[1]#fixed_data'!$B$6)</f>
        <v>John Lyon's Charity</v>
      </c>
      <c r="R215" s="11" t="str">
        <f>IF('[1]#export'!A223="","",IF('[1]#export'!N223="","",'[1]#export'!N223))</f>
        <v>SHAF</v>
      </c>
      <c r="S215" s="15" t="str">
        <f>IF('[1]#export'!A223="","",IF('[1]#export'!M223="","",'[1]#export'!M223))</f>
        <v>School Holiday Activity Fund</v>
      </c>
      <c r="T215" s="15" t="str">
        <f>IF('[1]#export'!A223="","",IF(AND(VALUE('[1]#export'!K223)&gt;12,OR('[1]#export'!M223="Bursary",'[1]#export'!M223="Main Grant")),"Multiple year grants are approved in principle for the full term as outlined but are subject to satisfactory reporting and annual authority from the Charity's Trustee to release each tranche.",""))</f>
        <v/>
      </c>
      <c r="U215" s="15" t="str">
        <f>IF('[1]#export'!A223="","",IF('[1]#export'!Q223="","",'[1]#export'!Q223))</f>
        <v>Direct Project Costs</v>
      </c>
      <c r="V215" s="15" t="str">
        <f>IF('[1]#export'!A223="","",IF('[1]#export'!O223="","",'[1]#export'!O223))</f>
        <v>Children &amp; Families</v>
      </c>
      <c r="W215" s="15" t="str">
        <f>IF('[1]#export'!O223="","",'[1]#export'!$O$1)</f>
        <v>Programme Area</v>
      </c>
      <c r="X215" s="15" t="str">
        <f>IF('[1]#export'!A223="","",IF('[1]#export'!P223="","",'[1]#export'!P223))</f>
        <v>11-25 (Secondary+ YP)</v>
      </c>
      <c r="Y215" s="15" t="str">
        <f>IF('[1]#export'!P223="","",'[1]#export'!$P$1)</f>
        <v>Age Group</v>
      </c>
      <c r="Z215" s="16">
        <f>IF('[1]#export'!A223="","",'[1]#export'!I223)</f>
        <v>44475</v>
      </c>
      <c r="AA215" s="11" t="str">
        <f>IF('[1]#export'!A223="","",'[1]#fixed_data'!$B$8)</f>
        <v>http://jlc.london/</v>
      </c>
    </row>
    <row r="216" spans="1:27" x14ac:dyDescent="0.25">
      <c r="A216" s="11" t="str">
        <f>IF('[1]#export'!A224="","",CONCATENATE('[1]#fixed_data'!$B$2&amp;'[1]#export'!A224))</f>
        <v>360G-JLC-108618</v>
      </c>
      <c r="B216" s="11" t="str">
        <f>IF('[1]#export'!A224="","",CONCATENATE('[1]#export'!N224&amp;" grant to "&amp;'[1]#export'!B224))</f>
        <v>SHAF grant to Old Oak Primary School</v>
      </c>
      <c r="C216" s="11" t="str">
        <f>IF('[1]#export'!A224="","",'[1]#export'!D224)</f>
        <v>Old Oak's Summer Series</v>
      </c>
      <c r="D216" s="11" t="str">
        <f>IF('[1]#export'!A224="","",'[1]#fixed_data'!$B$3)</f>
        <v>GBP</v>
      </c>
      <c r="E216" s="12">
        <f>IF('[1]#export'!A224="","",'[1]#export'!E224)</f>
        <v>4000</v>
      </c>
      <c r="F216" s="13" t="str">
        <f>IF('[1]#export'!A224="","",TEXT('[1]#export'!F224,"yyyy-mm-dd"))</f>
        <v>2021-06-01</v>
      </c>
      <c r="G216" s="13" t="str">
        <f>IF('[1]#export'!A224="","",IF('[1]#export'!J224="","",TEXT('[1]#export'!J224,"yyyy-mm-dd")))</f>
        <v>2021-07-26</v>
      </c>
      <c r="H216" s="11" t="str">
        <f>IF('[1]#export'!A224="","",'[1]#export'!K224)</f>
        <v>12</v>
      </c>
      <c r="I216" s="19" t="s">
        <v>61</v>
      </c>
      <c r="J216" s="11" t="str">
        <f>IF('[1]#export'!A224="","",'[1]#export'!B224)</f>
        <v>Old Oak Primary School</v>
      </c>
      <c r="K216" s="14" t="str">
        <f>IF('[1]#export'!A224="","",IF(ISBLANK('[1]#export'!C224),"",IF(LEFT('[1]#export'!C224,3)="GB-","",'[1]#export'!C224)))</f>
        <v/>
      </c>
      <c r="L216" s="14"/>
      <c r="M216" s="11" t="str">
        <f>IF('[1]#export'!A224="","",IF('[1]#export'!H224="","",'[1]#export'!H224))</f>
        <v>W12 0AS</v>
      </c>
      <c r="N216" s="11" t="str">
        <f>IF('[1]#export'!A224="","",IF('[1]#export'!L224="","",IF(LEFT('[1]#export'!L224,4)="http",'[1]#export'!L224,"http://"&amp;TRIM('[1]#export'!L224))))</f>
        <v>http://www.oldoakprimary.co.uk</v>
      </c>
      <c r="O216" s="11" t="str">
        <f>IF('[1]#export'!A224="","",IF('[1]#export'!G224="","",IF(LEFT('[1]#export'!G224,13)="Discretionary","Multiple Boroughs",SUBSTITUTE('[1]#export'!G224,CHAR(10),", "))))</f>
        <v>H&amp;F</v>
      </c>
      <c r="P216" s="11" t="str">
        <f>IF('[1]#export'!A224="","",'[1]#fixed_data'!$B$5)</f>
        <v>GB-CHC-237725</v>
      </c>
      <c r="Q216" s="11" t="str">
        <f>IF('[1]#export'!A224="","",'[1]#fixed_data'!$B$6)</f>
        <v>John Lyon's Charity</v>
      </c>
      <c r="R216" s="11" t="str">
        <f>IF('[1]#export'!A224="","",IF('[1]#export'!N224="","",'[1]#export'!N224))</f>
        <v>SHAF</v>
      </c>
      <c r="S216" s="15" t="str">
        <f>IF('[1]#export'!A224="","",IF('[1]#export'!M224="","",'[1]#export'!M224))</f>
        <v>School Holiday Activity Fund</v>
      </c>
      <c r="T216" s="15" t="str">
        <f>IF('[1]#export'!A224="","",IF(AND(VALUE('[1]#export'!K224)&gt;12,OR('[1]#export'!M224="Bursary",'[1]#export'!M224="Main Grant")),"Multiple year grants are approved in principle for the full term as outlined but are subject to satisfactory reporting and annual authority from the Charity's Trustee to release each tranche.",""))</f>
        <v/>
      </c>
      <c r="U216" s="15" t="str">
        <f>IF('[1]#export'!A224="","",IF('[1]#export'!Q224="","",'[1]#export'!Q224))</f>
        <v>Salary Costs</v>
      </c>
      <c r="V216" s="15" t="str">
        <f>IF('[1]#export'!A224="","",IF('[1]#export'!O224="","",'[1]#export'!O224))</f>
        <v>Youth Clubs &amp; Youth Activities</v>
      </c>
      <c r="W216" s="15" t="str">
        <f>IF('[1]#export'!O224="","",'[1]#export'!$O$1)</f>
        <v>Programme Area</v>
      </c>
      <c r="X216" s="15" t="str">
        <f>IF('[1]#export'!A224="","",IF('[1]#export'!P224="","",'[1]#export'!P224))</f>
        <v>5-11 (Primary Children)</v>
      </c>
      <c r="Y216" s="15" t="str">
        <f>IF('[1]#export'!P224="","",'[1]#export'!$P$1)</f>
        <v>Age Group</v>
      </c>
      <c r="Z216" s="16">
        <f>IF('[1]#export'!A224="","",'[1]#export'!I224)</f>
        <v>44533</v>
      </c>
      <c r="AA216" s="11" t="str">
        <f>IF('[1]#export'!A224="","",'[1]#fixed_data'!$B$8)</f>
        <v>http://jlc.london/</v>
      </c>
    </row>
    <row r="217" spans="1:27" x14ac:dyDescent="0.25">
      <c r="A217" s="11" t="str">
        <f>IF('[1]#export'!A225="","",CONCATENATE('[1]#fixed_data'!$B$2&amp;'[1]#export'!A225))</f>
        <v>360G-JLC-108596</v>
      </c>
      <c r="B217" s="11" t="str">
        <f>IF('[1]#export'!A225="","",CONCATENATE('[1]#export'!N225&amp;" grant to "&amp;'[1]#export'!B225))</f>
        <v>SHAF grant to Paddington Arts</v>
      </c>
      <c r="C217" s="11" t="str">
        <f>IF('[1]#export'!A225="","",'[1]#export'!D225)</f>
        <v xml:space="preserve">Summer Project 2021 </v>
      </c>
      <c r="D217" s="11" t="str">
        <f>IF('[1]#export'!A225="","",'[1]#fixed_data'!$B$3)</f>
        <v>GBP</v>
      </c>
      <c r="E217" s="12">
        <f>IF('[1]#export'!A225="","",'[1]#export'!E225)</f>
        <v>4000</v>
      </c>
      <c r="F217" s="13" t="str">
        <f>IF('[1]#export'!A225="","",TEXT('[1]#export'!F225,"yyyy-mm-dd"))</f>
        <v>2021-06-01</v>
      </c>
      <c r="G217" s="13" t="str">
        <f>IF('[1]#export'!A225="","",IF('[1]#export'!J225="","",TEXT('[1]#export'!J225,"yyyy-mm-dd")))</f>
        <v>2021-08-02</v>
      </c>
      <c r="H217" s="11" t="str">
        <f>IF('[1]#export'!A225="","",'[1]#export'!K225)</f>
        <v>12</v>
      </c>
      <c r="I217" s="11" t="str">
        <f>IF('[1]#export'!A225="","",IF(LEFT('[1]#export'!C225,3)="GB-",'[1]#export'!C225,IF(AND(K217="",L217=""),'[1]#fixed_data'!$B$4&amp;SUBSTITUTE(J217," ","-"),IF(K217="","GB-COH-"&amp;L217,IF(LEFT(K217,2)="SC","GB-SC-"&amp;K217,IF(AND(LEFT(K217,1)="1",LEN(K217)=6),"GB-NIC-"&amp;K217,"GB-CHC-"&amp;K217))))))</f>
        <v>GB-CHC-298879</v>
      </c>
      <c r="J217" s="11" t="str">
        <f>IF('[1]#export'!A225="","",'[1]#export'!B225)</f>
        <v>Paddington Arts</v>
      </c>
      <c r="K217" s="14" t="str">
        <f>IF('[1]#export'!A225="","",IF(ISBLANK('[1]#export'!C225),"",IF(LEFT('[1]#export'!C225,3)="GB-","",'[1]#export'!C225)))</f>
        <v>298879</v>
      </c>
      <c r="L217" s="14"/>
      <c r="M217" s="11" t="str">
        <f>IF('[1]#export'!A225="","",IF('[1]#export'!H225="","",'[1]#export'!H225))</f>
        <v>W9 2BE</v>
      </c>
      <c r="N217" s="11" t="str">
        <f>IF('[1]#export'!A225="","",IF('[1]#export'!L225="","",IF(LEFT('[1]#export'!L225,4)="http",'[1]#export'!L225,"http://"&amp;TRIM('[1]#export'!L225))))</f>
        <v>http://www.paddingtonarts.org.uk</v>
      </c>
      <c r="O217" s="11" t="str">
        <f>IF('[1]#export'!A225="","",IF('[1]#export'!G225="","",IF(LEFT('[1]#export'!G225,13)="Discretionary","Multiple Boroughs",SUBSTITUTE('[1]#export'!G225,CHAR(10),", "))))</f>
        <v>Westminster, Brent, RBKC</v>
      </c>
      <c r="P217" s="11" t="str">
        <f>IF('[1]#export'!A225="","",'[1]#fixed_data'!$B$5)</f>
        <v>GB-CHC-237725</v>
      </c>
      <c r="Q217" s="11" t="str">
        <f>IF('[1]#export'!A225="","",'[1]#fixed_data'!$B$6)</f>
        <v>John Lyon's Charity</v>
      </c>
      <c r="R217" s="11" t="str">
        <f>IF('[1]#export'!A225="","",IF('[1]#export'!N225="","",'[1]#export'!N225))</f>
        <v>SHAF</v>
      </c>
      <c r="S217" s="15" t="str">
        <f>IF('[1]#export'!A225="","",IF('[1]#export'!M225="","",'[1]#export'!M225))</f>
        <v>School Holiday Activity Fund</v>
      </c>
      <c r="T217" s="15" t="str">
        <f>IF('[1]#export'!A225="","",IF(AND(VALUE('[1]#export'!K225)&gt;12,OR('[1]#export'!M225="Bursary",'[1]#export'!M225="Main Grant")),"Multiple year grants are approved in principle for the full term as outlined but are subject to satisfactory reporting and annual authority from the Charity's Trustee to release each tranche.",""))</f>
        <v/>
      </c>
      <c r="U217" s="15" t="str">
        <f>IF('[1]#export'!A225="","",IF('[1]#export'!Q225="","",'[1]#export'!Q225))</f>
        <v>Direct Project Costs</v>
      </c>
      <c r="V217" s="15" t="str">
        <f>IF('[1]#export'!A225="","",IF('[1]#export'!O225="","",'[1]#export'!O225))</f>
        <v>Youth Clubs &amp; Youth Activities</v>
      </c>
      <c r="W217" s="15" t="str">
        <f>IF('[1]#export'!O225="","",'[1]#export'!$O$1)</f>
        <v>Programme Area</v>
      </c>
      <c r="X217" s="15" t="str">
        <f>IF('[1]#export'!A225="","",IF('[1]#export'!P225="","",'[1]#export'!P225))</f>
        <v>5-19 (School Age CYP)</v>
      </c>
      <c r="Y217" s="15" t="str">
        <f>IF('[1]#export'!P225="","",'[1]#export'!$P$1)</f>
        <v>Age Group</v>
      </c>
      <c r="Z217" s="16">
        <f>IF('[1]#export'!A225="","",'[1]#export'!I225)</f>
        <v>44711</v>
      </c>
      <c r="AA217" s="11" t="str">
        <f>IF('[1]#export'!A225="","",'[1]#fixed_data'!$B$8)</f>
        <v>http://jlc.london/</v>
      </c>
    </row>
    <row r="218" spans="1:27" x14ac:dyDescent="0.25">
      <c r="A218" s="11" t="str">
        <f>IF('[1]#export'!A226="","",CONCATENATE('[1]#fixed_data'!$B$2&amp;'[1]#export'!A226))</f>
        <v>360G-JLC-108479</v>
      </c>
      <c r="B218" s="11" t="str">
        <f>IF('[1]#export'!A226="","",CONCATENATE('[1]#export'!N226&amp;" grant to "&amp;'[1]#export'!B226))</f>
        <v>SHAF grant to Paddington Development Trust</v>
      </c>
      <c r="C218" s="11" t="str">
        <f>IF('[1]#export'!A226="","",'[1]#export'!D226)</f>
        <v>WE ARE HERE film project</v>
      </c>
      <c r="D218" s="11" t="str">
        <f>IF('[1]#export'!A226="","",'[1]#fixed_data'!$B$3)</f>
        <v>GBP</v>
      </c>
      <c r="E218" s="12">
        <f>IF('[1]#export'!A226="","",'[1]#export'!E226)</f>
        <v>4000</v>
      </c>
      <c r="F218" s="13" t="str">
        <f>IF('[1]#export'!A226="","",TEXT('[1]#export'!F226,"yyyy-mm-dd"))</f>
        <v>2021-06-01</v>
      </c>
      <c r="G218" s="13" t="str">
        <f>IF('[1]#export'!A226="","",IF('[1]#export'!J226="","",TEXT('[1]#export'!J226,"yyyy-mm-dd")))</f>
        <v>2021-07-19</v>
      </c>
      <c r="H218" s="11" t="str">
        <f>IF('[1]#export'!A226="","",'[1]#export'!K226)</f>
        <v>12</v>
      </c>
      <c r="I218" s="11" t="str">
        <f>IF('[1]#export'!A226="","",IF(LEFT('[1]#export'!C226,3)="GB-",'[1]#export'!C226,IF(AND(K218="",L218=""),'[1]#fixed_data'!$B$4&amp;SUBSTITUTE(J218," ","-"),IF(K218="","GB-COH-"&amp;L218,IF(LEFT(K218,2)="SC","GB-SC-"&amp;K218,IF(AND(LEFT(K218,1)="1",LEN(K218)=6),"GB-NIC-"&amp;K218,"GB-CHC-"&amp;K218))))))</f>
        <v>GB-CHC-1080883</v>
      </c>
      <c r="J218" s="11" t="str">
        <f>IF('[1]#export'!A226="","",'[1]#export'!B226)</f>
        <v>Paddington Development Trust</v>
      </c>
      <c r="K218" s="14" t="str">
        <f>IF('[1]#export'!A226="","",IF(ISBLANK('[1]#export'!C226),"",IF(LEFT('[1]#export'!C226,3)="GB-","",'[1]#export'!C226)))</f>
        <v>1080883</v>
      </c>
      <c r="L218" s="14"/>
      <c r="M218" s="11" t="str">
        <f>IF('[1]#export'!A226="","",IF('[1]#export'!H226="","",'[1]#export'!H226))</f>
        <v>W2 5ES</v>
      </c>
      <c r="N218" s="11" t="str">
        <f>IF('[1]#export'!A226="","",IF('[1]#export'!L226="","",IF(LEFT('[1]#export'!L226,4)="http",'[1]#export'!L226,"http://"&amp;TRIM('[1]#export'!L226))))</f>
        <v>http://www.grandjunction.org.uk</v>
      </c>
      <c r="O218" s="11" t="str">
        <f>IF('[1]#export'!A226="","",IF('[1]#export'!G226="","",IF(LEFT('[1]#export'!G226,13)="Discretionary","Multiple Boroughs",SUBSTITUTE('[1]#export'!G226,CHAR(10),", "))))</f>
        <v>Westminster</v>
      </c>
      <c r="P218" s="11" t="str">
        <f>IF('[1]#export'!A226="","",'[1]#fixed_data'!$B$5)</f>
        <v>GB-CHC-237725</v>
      </c>
      <c r="Q218" s="11" t="str">
        <f>IF('[1]#export'!A226="","",'[1]#fixed_data'!$B$6)</f>
        <v>John Lyon's Charity</v>
      </c>
      <c r="R218" s="11" t="str">
        <f>IF('[1]#export'!A226="","",IF('[1]#export'!N226="","",'[1]#export'!N226))</f>
        <v>SHAF</v>
      </c>
      <c r="S218" s="15" t="str">
        <f>IF('[1]#export'!A226="","",IF('[1]#export'!M226="","",'[1]#export'!M226))</f>
        <v>School Holiday Activity Fund</v>
      </c>
      <c r="T218" s="15" t="str">
        <f>IF('[1]#export'!A226="","",IF(AND(VALUE('[1]#export'!K226)&gt;12,OR('[1]#export'!M226="Bursary",'[1]#export'!M226="Main Grant")),"Multiple year grants are approved in principle for the full term as outlined but are subject to satisfactory reporting and annual authority from the Charity's Trustee to release each tranche.",""))</f>
        <v/>
      </c>
      <c r="U218" s="15" t="str">
        <f>IF('[1]#export'!A226="","",IF('[1]#export'!Q226="","",'[1]#export'!Q226))</f>
        <v>Direct Project Costs</v>
      </c>
      <c r="V218" s="15" t="str">
        <f>IF('[1]#export'!A226="","",IF('[1]#export'!O226="","",'[1]#export'!O226))</f>
        <v>Arts &amp; Science</v>
      </c>
      <c r="W218" s="15" t="str">
        <f>IF('[1]#export'!O226="","",'[1]#export'!$O$1)</f>
        <v>Programme Area</v>
      </c>
      <c r="X218" s="15" t="str">
        <f>IF('[1]#export'!A226="","",IF('[1]#export'!P226="","",'[1]#export'!P226))</f>
        <v>11-19 (Secondary YP)</v>
      </c>
      <c r="Y218" s="15" t="str">
        <f>IF('[1]#export'!P226="","",'[1]#export'!$P$1)</f>
        <v>Age Group</v>
      </c>
      <c r="Z218" s="16">
        <f>IF('[1]#export'!A226="","",'[1]#export'!I226)</f>
        <v>44712</v>
      </c>
      <c r="AA218" s="11" t="str">
        <f>IF('[1]#export'!A226="","",'[1]#fixed_data'!$B$8)</f>
        <v>http://jlc.london/</v>
      </c>
    </row>
    <row r="219" spans="1:27" x14ac:dyDescent="0.25">
      <c r="A219" s="11" t="str">
        <f>IF('[1]#export'!A227="","",CONCATENATE('[1]#fixed_data'!$B$2&amp;'[1]#export'!A227))</f>
        <v>360G-JLC-108583</v>
      </c>
      <c r="B219" s="11" t="str">
        <f>IF('[1]#export'!A227="","",CONCATENATE('[1]#export'!N227&amp;" grant to "&amp;'[1]#export'!B227))</f>
        <v>SHAF grant to St Bernadette's Catholic Nursery and Primary School</v>
      </c>
      <c r="C219" s="11" t="str">
        <f>IF('[1]#export'!A227="","",'[1]#export'!D227)</f>
        <v>St Bernadette's Summer Club</v>
      </c>
      <c r="D219" s="11" t="str">
        <f>IF('[1]#export'!A227="","",'[1]#fixed_data'!$B$3)</f>
        <v>GBP</v>
      </c>
      <c r="E219" s="12">
        <f>IF('[1]#export'!A227="","",'[1]#export'!E227)</f>
        <v>3500</v>
      </c>
      <c r="F219" s="13" t="str">
        <f>IF('[1]#export'!A227="","",TEXT('[1]#export'!F227,"yyyy-mm-dd"))</f>
        <v>2021-06-01</v>
      </c>
      <c r="G219" s="13" t="str">
        <f>IF('[1]#export'!A227="","",IF('[1]#export'!J227="","",TEXT('[1]#export'!J227,"yyyy-mm-dd")))</f>
        <v>2021-08-16</v>
      </c>
      <c r="H219" s="11" t="str">
        <f>IF('[1]#export'!A227="","",'[1]#export'!K227)</f>
        <v>12</v>
      </c>
      <c r="I219" s="18" t="s">
        <v>62</v>
      </c>
      <c r="J219" s="11" t="str">
        <f>IF('[1]#export'!A227="","",'[1]#export'!B227)</f>
        <v>St Bernadette's Catholic Nursery and Primary School</v>
      </c>
      <c r="K219" s="14" t="str">
        <f>IF('[1]#export'!A227="","",IF(ISBLANK('[1]#export'!C227),"",IF(LEFT('[1]#export'!C227,3)="GB-","",'[1]#export'!C227)))</f>
        <v/>
      </c>
      <c r="L219" s="14"/>
      <c r="M219" s="11" t="str">
        <f>IF('[1]#export'!A227="","",IF('[1]#export'!H227="","",'[1]#export'!H227))</f>
        <v>HA3 9NS</v>
      </c>
      <c r="N219" s="11" t="str">
        <f>IF('[1]#export'!A227="","",IF('[1]#export'!L227="","",IF(LEFT('[1]#export'!L227,4)="http",'[1]#export'!L227,"http://"&amp;TRIM('[1]#export'!L227))))</f>
        <v>http://www.st-bernadettes.co.uk</v>
      </c>
      <c r="O219" s="11" t="str">
        <f>IF('[1]#export'!A227="","",IF('[1]#export'!G227="","",IF(LEFT('[1]#export'!G227,13)="Discretionary","Multiple Boroughs",SUBSTITUTE('[1]#export'!G227,CHAR(10),", "))))</f>
        <v>Harrow, Barnet, Brent</v>
      </c>
      <c r="P219" s="11" t="str">
        <f>IF('[1]#export'!A227="","",'[1]#fixed_data'!$B$5)</f>
        <v>GB-CHC-237725</v>
      </c>
      <c r="Q219" s="11" t="str">
        <f>IF('[1]#export'!A227="","",'[1]#fixed_data'!$B$6)</f>
        <v>John Lyon's Charity</v>
      </c>
      <c r="R219" s="11" t="str">
        <f>IF('[1]#export'!A227="","",IF('[1]#export'!N227="","",'[1]#export'!N227))</f>
        <v>SHAF</v>
      </c>
      <c r="S219" s="15" t="str">
        <f>IF('[1]#export'!A227="","",IF('[1]#export'!M227="","",'[1]#export'!M227))</f>
        <v>School Holiday Activity Fund</v>
      </c>
      <c r="T219" s="15" t="str">
        <f>IF('[1]#export'!A227="","",IF(AND(VALUE('[1]#export'!K227)&gt;12,OR('[1]#export'!M227="Bursary",'[1]#export'!M227="Main Grant")),"Multiple year grants are approved in principle for the full term as outlined but are subject to satisfactory reporting and annual authority from the Charity's Trustee to release each tranche.",""))</f>
        <v/>
      </c>
      <c r="U219" s="15" t="str">
        <f>IF('[1]#export'!A227="","",IF('[1]#export'!Q227="","",'[1]#export'!Q227))</f>
        <v>Salary Costs</v>
      </c>
      <c r="V219" s="15" t="str">
        <f>IF('[1]#export'!A227="","",IF('[1]#export'!O227="","",'[1]#export'!O227))</f>
        <v>Children &amp; Families</v>
      </c>
      <c r="W219" s="15" t="str">
        <f>IF('[1]#export'!O227="","",'[1]#export'!$O$1)</f>
        <v>Programme Area</v>
      </c>
      <c r="X219" s="15" t="str">
        <f>IF('[1]#export'!A227="","",IF('[1]#export'!P227="","",'[1]#export'!P227))</f>
        <v>5-11 (Primary Children)</v>
      </c>
      <c r="Y219" s="15" t="str">
        <f>IF('[1]#export'!P227="","",'[1]#export'!$P$1)</f>
        <v>Age Group</v>
      </c>
      <c r="Z219" s="16">
        <f>IF('[1]#export'!A227="","",'[1]#export'!I227)</f>
        <v>44589</v>
      </c>
      <c r="AA219" s="11" t="str">
        <f>IF('[1]#export'!A227="","",'[1]#fixed_data'!$B$8)</f>
        <v>http://jlc.london/</v>
      </c>
    </row>
    <row r="220" spans="1:27" x14ac:dyDescent="0.25">
      <c r="A220" s="11" t="str">
        <f>IF('[1]#export'!A228="","",CONCATENATE('[1]#fixed_data'!$B$2&amp;'[1]#export'!A228))</f>
        <v>360G-JLC-108627</v>
      </c>
      <c r="B220" s="11" t="str">
        <f>IF('[1]#export'!A228="","",CONCATENATE('[1]#export'!N228&amp;" grant to "&amp;'[1]#export'!B228))</f>
        <v>SHAF grant to The US Charitable Trust</v>
      </c>
      <c r="C220" s="11" t="str">
        <f>IF('[1]#export'!A228="","",'[1]#export'!D228)</f>
        <v>Summer Arts camp and Fete</v>
      </c>
      <c r="D220" s="11" t="str">
        <f>IF('[1]#export'!A228="","",'[1]#fixed_data'!$B$3)</f>
        <v>GBP</v>
      </c>
      <c r="E220" s="12">
        <f>IF('[1]#export'!A228="","",'[1]#export'!E228)</f>
        <v>4000</v>
      </c>
      <c r="F220" s="13" t="str">
        <f>IF('[1]#export'!A228="","",TEXT('[1]#export'!F228,"yyyy-mm-dd"))</f>
        <v>2021-06-01</v>
      </c>
      <c r="G220" s="13" t="str">
        <f>IF('[1]#export'!A228="","",IF('[1]#export'!J228="","",TEXT('[1]#export'!J228,"yyyy-mm-dd")))</f>
        <v>2021-07-20</v>
      </c>
      <c r="H220" s="11" t="str">
        <f>IF('[1]#export'!A228="","",'[1]#export'!K228)</f>
        <v>12</v>
      </c>
      <c r="I220" s="11" t="str">
        <f>IF('[1]#export'!A228="","",IF(LEFT('[1]#export'!C228,3)="GB-",'[1]#export'!C228,IF(AND(K220="",L220=""),'[1]#fixed_data'!$B$4&amp;SUBSTITUTE(J220," ","-"),IF(K220="","GB-COH-"&amp;L220,IF(LEFT(K220,2)="SC","GB-SC-"&amp;K220,IF(AND(LEFT(K220,1)="1",LEN(K220)=6),"GB-NIC-"&amp;K220,"GB-CHC-"&amp;K220))))))</f>
        <v>GB-CHC-1147089</v>
      </c>
      <c r="J220" s="11" t="str">
        <f>IF('[1]#export'!A228="","",'[1]#export'!B228)</f>
        <v>The US Charitable Trust</v>
      </c>
      <c r="K220" s="14" t="str">
        <f>IF('[1]#export'!A228="","",IF(ISBLANK('[1]#export'!C228),"",IF(LEFT('[1]#export'!C228,3)="GB-","",'[1]#export'!C228)))</f>
        <v>1147089</v>
      </c>
      <c r="L220" s="14"/>
      <c r="M220" s="11" t="str">
        <f>IF('[1]#export'!A228="","",IF('[1]#export'!H228="","",'[1]#export'!H228))</f>
        <v>NW10 3RN</v>
      </c>
      <c r="N220" s="11" t="str">
        <f>IF('[1]#export'!A228="","",IF('[1]#export'!L228="","",IF(LEFT('[1]#export'!L228,4)="http",'[1]#export'!L228,"http://"&amp;TRIM('[1]#export'!L228))))</f>
        <v>http://www.urbansurvival.org</v>
      </c>
      <c r="O220" s="11" t="str">
        <f>IF('[1]#export'!A228="","",IF('[1]#export'!G228="","",IF(LEFT('[1]#export'!G228,13)="Discretionary","Multiple Boroughs",SUBSTITUTE('[1]#export'!G228,CHAR(10),", "))))</f>
        <v>Brent</v>
      </c>
      <c r="P220" s="11" t="str">
        <f>IF('[1]#export'!A228="","",'[1]#fixed_data'!$B$5)</f>
        <v>GB-CHC-237725</v>
      </c>
      <c r="Q220" s="11" t="str">
        <f>IF('[1]#export'!A228="","",'[1]#fixed_data'!$B$6)</f>
        <v>John Lyon's Charity</v>
      </c>
      <c r="R220" s="11" t="str">
        <f>IF('[1]#export'!A228="","",IF('[1]#export'!N228="","",'[1]#export'!N228))</f>
        <v>SHAF</v>
      </c>
      <c r="S220" s="15" t="str">
        <f>IF('[1]#export'!A228="","",IF('[1]#export'!M228="","",'[1]#export'!M228))</f>
        <v>School Holiday Activity Fund</v>
      </c>
      <c r="T220" s="15" t="str">
        <f>IF('[1]#export'!A228="","",IF(AND(VALUE('[1]#export'!K228)&gt;12,OR('[1]#export'!M228="Bursary",'[1]#export'!M228="Main Grant")),"Multiple year grants are approved in principle for the full term as outlined but are subject to satisfactory reporting and annual authority from the Charity's Trustee to release each tranche.",""))</f>
        <v/>
      </c>
      <c r="U220" s="15" t="str">
        <f>IF('[1]#export'!A228="","",IF('[1]#export'!Q228="","",'[1]#export'!Q228))</f>
        <v>Direct Project Costs</v>
      </c>
      <c r="V220" s="15" t="str">
        <f>IF('[1]#export'!A228="","",IF('[1]#export'!O228="","",'[1]#export'!O228))</f>
        <v>Youth Clubs &amp; Youth Activities</v>
      </c>
      <c r="W220" s="15" t="str">
        <f>IF('[1]#export'!O228="","",'[1]#export'!$O$1)</f>
        <v>Programme Area</v>
      </c>
      <c r="X220" s="15" t="str">
        <f>IF('[1]#export'!A228="","",IF('[1]#export'!P228="","",'[1]#export'!P228))</f>
        <v>11-19 (Secondary YP)</v>
      </c>
      <c r="Y220" s="15" t="str">
        <f>IF('[1]#export'!P228="","",'[1]#export'!$P$1)</f>
        <v>Age Group</v>
      </c>
      <c r="Z220" s="16">
        <f>IF('[1]#export'!A228="","",'[1]#export'!I228)</f>
        <v>44711</v>
      </c>
      <c r="AA220" s="11" t="str">
        <f>IF('[1]#export'!A228="","",'[1]#fixed_data'!$B$8)</f>
        <v>http://jlc.london/</v>
      </c>
    </row>
    <row r="221" spans="1:27" x14ac:dyDescent="0.25">
      <c r="A221" s="11" t="str">
        <f>IF('[1]#export'!A229="","",CONCATENATE('[1]#fixed_data'!$B$2&amp;'[1]#export'!A229))</f>
        <v>360G-JLC-108606</v>
      </c>
      <c r="B221" s="11" t="str">
        <f>IF('[1]#export'!A229="","",CONCATENATE('[1]#export'!N229&amp;" grant to "&amp;'[1]#export'!B229))</f>
        <v>SHAF grant to Bloomsbury Football Foundation</v>
      </c>
      <c r="C221" s="11" t="str">
        <f>IF('[1]#export'!A229="","",'[1]#export'!D229)</f>
        <v>Multi-Sport &amp; Multi-Activity Girls’ Holiday Camp</v>
      </c>
      <c r="D221" s="11" t="str">
        <f>IF('[1]#export'!A229="","",'[1]#fixed_data'!$B$3)</f>
        <v>GBP</v>
      </c>
      <c r="E221" s="12">
        <f>IF('[1]#export'!A229="","",'[1]#export'!E229)</f>
        <v>3700</v>
      </c>
      <c r="F221" s="13" t="str">
        <f>IF('[1]#export'!A229="","",TEXT('[1]#export'!F229,"yyyy-mm-dd"))</f>
        <v>2021-05-01</v>
      </c>
      <c r="G221" s="13" t="str">
        <f>IF('[1]#export'!A229="","",IF('[1]#export'!J229="","",TEXT('[1]#export'!J229,"yyyy-mm-dd")))</f>
        <v>2021-05-31</v>
      </c>
      <c r="H221" s="11" t="str">
        <f>IF('[1]#export'!A229="","",'[1]#export'!K229)</f>
        <v>12</v>
      </c>
      <c r="I221" s="11" t="str">
        <f>IF('[1]#export'!A229="","",IF(LEFT('[1]#export'!C229,3)="GB-",'[1]#export'!C229,IF(AND(K221="",L221=""),'[1]#fixed_data'!$B$4&amp;SUBSTITUTE(J221," ","-"),IF(K221="","GB-COH-"&amp;L221,IF(LEFT(K221,2)="SC","GB-SC-"&amp;K221,IF(AND(LEFT(K221,1)="1",LEN(K221)=6),"GB-NIC-"&amp;K221,"GB-CHC-"&amp;K221))))))</f>
        <v>GB-CHC-1178842</v>
      </c>
      <c r="J221" s="11" t="str">
        <f>IF('[1]#export'!A229="","",'[1]#export'!B229)</f>
        <v>Bloomsbury Football Foundation</v>
      </c>
      <c r="K221" s="14" t="str">
        <f>IF('[1]#export'!A229="","",IF(ISBLANK('[1]#export'!C229),"",IF(LEFT('[1]#export'!C229,3)="GB-","",'[1]#export'!C229)))</f>
        <v>1178842</v>
      </c>
      <c r="L221" s="14"/>
      <c r="M221" s="11" t="str">
        <f>IF('[1]#export'!A229="","",IF('[1]#export'!H229="","",'[1]#export'!H229))</f>
        <v>NW1 1JD</v>
      </c>
      <c r="N221" s="11" t="str">
        <f>IF('[1]#export'!A229="","",IF('[1]#export'!L229="","",IF(LEFT('[1]#export'!L229,4)="http",'[1]#export'!L229,"http://"&amp;TRIM('[1]#export'!L229))))</f>
        <v>http://bloomsburyfootball.com/</v>
      </c>
      <c r="O221" s="11" t="str">
        <f>IF('[1]#export'!A229="","",IF('[1]#export'!G229="","",IF(LEFT('[1]#export'!G229,13)="Discretionary","Multiple Boroughs",SUBSTITUTE('[1]#export'!G229,CHAR(10),", "))))</f>
        <v>Westminster, Camden</v>
      </c>
      <c r="P221" s="11" t="str">
        <f>IF('[1]#export'!A229="","",'[1]#fixed_data'!$B$5)</f>
        <v>GB-CHC-237725</v>
      </c>
      <c r="Q221" s="11" t="str">
        <f>IF('[1]#export'!A229="","",'[1]#fixed_data'!$B$6)</f>
        <v>John Lyon's Charity</v>
      </c>
      <c r="R221" s="11" t="str">
        <f>IF('[1]#export'!A229="","",IF('[1]#export'!N229="","",'[1]#export'!N229))</f>
        <v>SHAF</v>
      </c>
      <c r="S221" s="15" t="str">
        <f>IF('[1]#export'!A229="","",IF('[1]#export'!M229="","",'[1]#export'!M229))</f>
        <v>School Holiday Activity Fund</v>
      </c>
      <c r="T221" s="15" t="str">
        <f>IF('[1]#export'!A229="","",IF(AND(VALUE('[1]#export'!K229)&gt;12,OR('[1]#export'!M229="Bursary",'[1]#export'!M229="Main Grant")),"Multiple year grants are approved in principle for the full term as outlined but are subject to satisfactory reporting and annual authority from the Charity's Trustee to release each tranche.",""))</f>
        <v/>
      </c>
      <c r="U221" s="15" t="str">
        <f>IF('[1]#export'!A229="","",IF('[1]#export'!Q229="","",'[1]#export'!Q229))</f>
        <v>Direct Project Costs</v>
      </c>
      <c r="V221" s="15" t="str">
        <f>IF('[1]#export'!A229="","",IF('[1]#export'!O229="","",'[1]#export'!O229))</f>
        <v>Sport</v>
      </c>
      <c r="W221" s="15" t="str">
        <f>IF('[1]#export'!O229="","",'[1]#export'!$O$1)</f>
        <v>Programme Area</v>
      </c>
      <c r="X221" s="15" t="str">
        <f>IF('[1]#export'!A229="","",IF('[1]#export'!P229="","",'[1]#export'!P229))</f>
        <v>5-19 (School Age CYP)</v>
      </c>
      <c r="Y221" s="15" t="str">
        <f>IF('[1]#export'!P229="","",'[1]#export'!$P$1)</f>
        <v>Age Group</v>
      </c>
      <c r="Z221" s="16">
        <f>IF('[1]#export'!A229="","",'[1]#export'!I229)</f>
        <v>44405</v>
      </c>
      <c r="AA221" s="11" t="str">
        <f>IF('[1]#export'!A229="","",'[1]#fixed_data'!$B$8)</f>
        <v>http://jlc.london/</v>
      </c>
    </row>
    <row r="222" spans="1:27" x14ac:dyDescent="0.25">
      <c r="A222" s="11" t="str">
        <f>IF('[1]#export'!A230="","",CONCATENATE('[1]#fixed_data'!$B$2&amp;'[1]#export'!A230))</f>
        <v>360G-JLC-108602</v>
      </c>
      <c r="B222" s="11" t="str">
        <f>IF('[1]#export'!A230="","",CONCATENATE('[1]#export'!N230&amp;" grant to "&amp;'[1]#export'!B230))</f>
        <v>SHAF grant to Dalgarno Neighbourhood Trust</v>
      </c>
      <c r="C222" s="11" t="str">
        <f>IF('[1]#export'!A230="","",'[1]#export'!D230)</f>
        <v>Dalgarno Youth Project Holiday Camps</v>
      </c>
      <c r="D222" s="11" t="str">
        <f>IF('[1]#export'!A230="","",'[1]#fixed_data'!$B$3)</f>
        <v>GBP</v>
      </c>
      <c r="E222" s="12">
        <f>IF('[1]#export'!A230="","",'[1]#export'!E230)</f>
        <v>4000</v>
      </c>
      <c r="F222" s="13" t="str">
        <f>IF('[1]#export'!A230="","",TEXT('[1]#export'!F230,"yyyy-mm-dd"))</f>
        <v>2021-05-01</v>
      </c>
      <c r="G222" s="13" t="str">
        <f>IF('[1]#export'!A230="","",IF('[1]#export'!J230="","",TEXT('[1]#export'!J230,"yyyy-mm-dd")))</f>
        <v>2021-05-31</v>
      </c>
      <c r="H222" s="11" t="str">
        <f>IF('[1]#export'!A230="","",'[1]#export'!K230)</f>
        <v>12</v>
      </c>
      <c r="I222" s="11" t="str">
        <f>IF('[1]#export'!A230="","",IF(LEFT('[1]#export'!C230,3)="GB-",'[1]#export'!C230,IF(AND(K222="",L222=""),'[1]#fixed_data'!$B$4&amp;SUBSTITUTE(J222," ","-"),IF(K222="","GB-COH-"&amp;L222,IF(LEFT(K222,2)="SC","GB-SC-"&amp;K222,IF(AND(LEFT(K222,1)="1",LEN(K222)=6),"GB-NIC-"&amp;K222,"GB-CHC-"&amp;K222))))))</f>
        <v>GB-CHC-1105119</v>
      </c>
      <c r="J222" s="11" t="str">
        <f>IF('[1]#export'!A230="","",'[1]#export'!B230)</f>
        <v>Dalgarno Neighbourhood Trust</v>
      </c>
      <c r="K222" s="14" t="str">
        <f>IF('[1]#export'!A230="","",IF(ISBLANK('[1]#export'!C230),"",IF(LEFT('[1]#export'!C230,3)="GB-","",'[1]#export'!C230)))</f>
        <v>1105119</v>
      </c>
      <c r="L222" s="14"/>
      <c r="M222" s="11" t="str">
        <f>IF('[1]#export'!A230="","",IF('[1]#export'!H230="","",'[1]#export'!H230))</f>
        <v>W10 5QB</v>
      </c>
      <c r="N222" s="11" t="str">
        <f>IF('[1]#export'!A230="","",IF('[1]#export'!L230="","",IF(LEFT('[1]#export'!L230,4)="http",'[1]#export'!L230,"http://"&amp;TRIM('[1]#export'!L230))))</f>
        <v>http://www.dalgarnotrust.org.uk</v>
      </c>
      <c r="O222" s="11" t="str">
        <f>IF('[1]#export'!A230="","",IF('[1]#export'!G230="","",IF(LEFT('[1]#export'!G230,13)="Discretionary","Multiple Boroughs",SUBSTITUTE('[1]#export'!G230,CHAR(10),", "))))</f>
        <v>RBKC</v>
      </c>
      <c r="P222" s="11" t="str">
        <f>IF('[1]#export'!A230="","",'[1]#fixed_data'!$B$5)</f>
        <v>GB-CHC-237725</v>
      </c>
      <c r="Q222" s="11" t="str">
        <f>IF('[1]#export'!A230="","",'[1]#fixed_data'!$B$6)</f>
        <v>John Lyon's Charity</v>
      </c>
      <c r="R222" s="11" t="str">
        <f>IF('[1]#export'!A230="","",IF('[1]#export'!N230="","",'[1]#export'!N230))</f>
        <v>SHAF</v>
      </c>
      <c r="S222" s="15" t="str">
        <f>IF('[1]#export'!A230="","",IF('[1]#export'!M230="","",'[1]#export'!M230))</f>
        <v>School Holiday Activity Fund</v>
      </c>
      <c r="T222" s="15" t="str">
        <f>IF('[1]#export'!A230="","",IF(AND(VALUE('[1]#export'!K230)&gt;12,OR('[1]#export'!M230="Bursary",'[1]#export'!M230="Main Grant")),"Multiple year grants are approved in principle for the full term as outlined but are subject to satisfactory reporting and annual authority from the Charity's Trustee to release each tranche.",""))</f>
        <v/>
      </c>
      <c r="U222" s="15" t="str">
        <f>IF('[1]#export'!A230="","",IF('[1]#export'!Q230="","",'[1]#export'!Q230))</f>
        <v>Direct Project Costs</v>
      </c>
      <c r="V222" s="15" t="str">
        <f>IF('[1]#export'!A230="","",IF('[1]#export'!O230="","",'[1]#export'!O230))</f>
        <v>Youth Clubs &amp; Youth Activities</v>
      </c>
      <c r="W222" s="15" t="str">
        <f>IF('[1]#export'!O230="","",'[1]#export'!$O$1)</f>
        <v>Programme Area</v>
      </c>
      <c r="X222" s="15" t="str">
        <f>IF('[1]#export'!A230="","",IF('[1]#export'!P230="","",'[1]#export'!P230))</f>
        <v>5-19 (School Age CYP)</v>
      </c>
      <c r="Y222" s="15" t="str">
        <f>IF('[1]#export'!P230="","",'[1]#export'!$P$1)</f>
        <v>Age Group</v>
      </c>
      <c r="Z222" s="16">
        <f>IF('[1]#export'!A230="","",'[1]#export'!I230)</f>
        <v>44351</v>
      </c>
      <c r="AA222" s="11" t="str">
        <f>IF('[1]#export'!A230="","",'[1]#fixed_data'!$B$8)</f>
        <v>http://jlc.london/</v>
      </c>
    </row>
    <row r="223" spans="1:27" x14ac:dyDescent="0.25">
      <c r="A223" s="11" t="str">
        <f>IF('[1]#export'!A231="","",CONCATENATE('[1]#fixed_data'!$B$2&amp;'[1]#export'!A231))</f>
        <v>360G-JLC-108607</v>
      </c>
      <c r="B223" s="11" t="str">
        <f>IF('[1]#export'!A231="","",CONCATENATE('[1]#export'!N231&amp;" grant to "&amp;'[1]#export'!B231))</f>
        <v>SHAF grant to The Flying Seagull Project</v>
      </c>
      <c r="C223" s="11" t="str">
        <f>IF('[1]#export'!A231="","",'[1]#export'!D231)</f>
        <v>Spring in Your Step</v>
      </c>
      <c r="D223" s="11" t="str">
        <f>IF('[1]#export'!A231="","",'[1]#fixed_data'!$B$3)</f>
        <v>GBP</v>
      </c>
      <c r="E223" s="12">
        <f>IF('[1]#export'!A231="","",'[1]#export'!E231)</f>
        <v>3400</v>
      </c>
      <c r="F223" s="13" t="str">
        <f>IF('[1]#export'!A231="","",TEXT('[1]#export'!F231,"yyyy-mm-dd"))</f>
        <v>2021-05-01</v>
      </c>
      <c r="G223" s="13" t="str">
        <f>IF('[1]#export'!A231="","",IF('[1]#export'!J231="","",TEXT('[1]#export'!J231,"yyyy-mm-dd")))</f>
        <v>2021-05-29</v>
      </c>
      <c r="H223" s="11" t="str">
        <f>IF('[1]#export'!A231="","",'[1]#export'!K231)</f>
        <v>12</v>
      </c>
      <c r="I223" s="11" t="str">
        <f>IF('[1]#export'!A231="","",IF(LEFT('[1]#export'!C231,3)="GB-",'[1]#export'!C231,IF(AND(K223="",L223=""),'[1]#fixed_data'!$B$4&amp;SUBSTITUTE(J223," ","-"),IF(K223="","GB-COH-"&amp;L223,IF(LEFT(K223,2)="SC","GB-SC-"&amp;K223,IF(AND(LEFT(K223,1)="1",LEN(K223)=6),"GB-NIC-"&amp;K223,"GB-CHC-"&amp;K223))))))</f>
        <v>GB-CHC-1152433</v>
      </c>
      <c r="J223" s="11" t="str">
        <f>IF('[1]#export'!A231="","",'[1]#export'!B231)</f>
        <v>The Flying Seagull Project</v>
      </c>
      <c r="K223" s="14" t="str">
        <f>IF('[1]#export'!A231="","",IF(ISBLANK('[1]#export'!C231),"",IF(LEFT('[1]#export'!C231,3)="GB-","",'[1]#export'!C231)))</f>
        <v>1152433</v>
      </c>
      <c r="L223" s="14"/>
      <c r="M223" s="11" t="str">
        <f>IF('[1]#export'!A231="","",IF('[1]#export'!H231="","",'[1]#export'!H231))</f>
        <v>CM22 7JX</v>
      </c>
      <c r="N223" s="11" t="str">
        <f>IF('[1]#export'!A231="","",IF('[1]#export'!L231="","",IF(LEFT('[1]#export'!L231,4)="http",'[1]#export'!L231,"http://"&amp;TRIM('[1]#export'!L231))))</f>
        <v>http://www.theflyingseagullproject.com</v>
      </c>
      <c r="O223" s="11" t="str">
        <f>IF('[1]#export'!A231="","",IF('[1]#export'!G231="","",IF(LEFT('[1]#export'!G231,13)="Discretionary","Multiple Boroughs",SUBSTITUTE('[1]#export'!G231,CHAR(10),", "))))</f>
        <v>Barnet, Westminster, Brent, Camden</v>
      </c>
      <c r="P223" s="11" t="str">
        <f>IF('[1]#export'!A231="","",'[1]#fixed_data'!$B$5)</f>
        <v>GB-CHC-237725</v>
      </c>
      <c r="Q223" s="11" t="str">
        <f>IF('[1]#export'!A231="","",'[1]#fixed_data'!$B$6)</f>
        <v>John Lyon's Charity</v>
      </c>
      <c r="R223" s="11" t="str">
        <f>IF('[1]#export'!A231="","",IF('[1]#export'!N231="","",'[1]#export'!N231))</f>
        <v>SHAF</v>
      </c>
      <c r="S223" s="15" t="str">
        <f>IF('[1]#export'!A231="","",IF('[1]#export'!M231="","",'[1]#export'!M231))</f>
        <v>School Holiday Activity Fund</v>
      </c>
      <c r="T223" s="15" t="str">
        <f>IF('[1]#export'!A231="","",IF(AND(VALUE('[1]#export'!K231)&gt;12,OR('[1]#export'!M231="Bursary",'[1]#export'!M231="Main Grant")),"Multiple year grants are approved in principle for the full term as outlined but are subject to satisfactory reporting and annual authority from the Charity's Trustee to release each tranche.",""))</f>
        <v/>
      </c>
      <c r="U223" s="15" t="str">
        <f>IF('[1]#export'!A231="","",IF('[1]#export'!Q231="","",'[1]#export'!Q231))</f>
        <v>Direct Project Costs</v>
      </c>
      <c r="V223" s="15" t="str">
        <f>IF('[1]#export'!A231="","",IF('[1]#export'!O231="","",'[1]#export'!O231))</f>
        <v>Children &amp; Families</v>
      </c>
      <c r="W223" s="15" t="str">
        <f>IF('[1]#export'!O231="","",'[1]#export'!$O$1)</f>
        <v>Programme Area</v>
      </c>
      <c r="X223" s="15" t="str">
        <f>IF('[1]#export'!A231="","",IF('[1]#export'!P231="","",'[1]#export'!P231))</f>
        <v>5-19 (School Age CYP)</v>
      </c>
      <c r="Y223" s="15" t="str">
        <f>IF('[1]#export'!P231="","",'[1]#export'!$P$1)</f>
        <v>Age Group</v>
      </c>
      <c r="Z223" s="16">
        <f>IF('[1]#export'!A231="","",'[1]#export'!I231)</f>
        <v>44466</v>
      </c>
      <c r="AA223" s="11" t="str">
        <f>IF('[1]#export'!A231="","",'[1]#fixed_data'!$B$8)</f>
        <v>http://jlc.london/</v>
      </c>
    </row>
    <row r="224" spans="1:27" x14ac:dyDescent="0.25">
      <c r="A224" s="11" t="str">
        <f>IF('[1]#export'!A232="","",CONCATENATE('[1]#fixed_data'!$B$2&amp;'[1]#export'!A232))</f>
        <v>360G-JLC-108609</v>
      </c>
      <c r="B224" s="11" t="str">
        <f>IF('[1]#export'!A232="","",CONCATENATE('[1]#export'!N232&amp;" grant to "&amp;'[1]#export'!B232))</f>
        <v>SHAF grant to Gospel Oak Action Link Youth Club</v>
      </c>
      <c r="C224" s="11" t="str">
        <f>IF('[1]#export'!A232="","",'[1]#export'!D232)</f>
        <v>The Dome Youth Club May half-term</v>
      </c>
      <c r="D224" s="11" t="str">
        <f>IF('[1]#export'!A232="","",'[1]#fixed_data'!$B$3)</f>
        <v>GBP</v>
      </c>
      <c r="E224" s="12">
        <f>IF('[1]#export'!A232="","",'[1]#export'!E232)</f>
        <v>3800</v>
      </c>
      <c r="F224" s="13" t="str">
        <f>IF('[1]#export'!A232="","",TEXT('[1]#export'!F232,"yyyy-mm-dd"))</f>
        <v>2021-05-01</v>
      </c>
      <c r="G224" s="13" t="str">
        <f>IF('[1]#export'!A232="","",IF('[1]#export'!J232="","",TEXT('[1]#export'!J232,"yyyy-mm-dd")))</f>
        <v>2021-06-01</v>
      </c>
      <c r="H224" s="11" t="str">
        <f>IF('[1]#export'!A232="","",'[1]#export'!K232)</f>
        <v>12</v>
      </c>
      <c r="I224" s="11" t="str">
        <f>IF('[1]#export'!A232="","",IF(LEFT('[1]#export'!C232,3)="GB-",'[1]#export'!C232,IF(AND(K224="",L224=""),'[1]#fixed_data'!$B$4&amp;SUBSTITUTE(J224," ","-"),IF(K224="","GB-COH-"&amp;L224,IF(LEFT(K224,2)="SC","GB-SC-"&amp;K224,IF(AND(LEFT(K224,1)="1",LEN(K224)=6),"GB-NIC-"&amp;K224,"GB-CHC-"&amp;K224))))))</f>
        <v>GB-CHC-1172351</v>
      </c>
      <c r="J224" s="11" t="str">
        <f>IF('[1]#export'!A232="","",'[1]#export'!B232)</f>
        <v>Gospel Oak Action Link Youth Club</v>
      </c>
      <c r="K224" s="14" t="str">
        <f>IF('[1]#export'!A232="","",IF(ISBLANK('[1]#export'!C232),"",IF(LEFT('[1]#export'!C232,3)="GB-","",'[1]#export'!C232)))</f>
        <v>1172351</v>
      </c>
      <c r="L224" s="14"/>
      <c r="M224" s="11" t="str">
        <f>IF('[1]#export'!A232="","",IF('[1]#export'!H232="","",'[1]#export'!H232))</f>
        <v>NW5 4QE</v>
      </c>
      <c r="N224" s="11" t="str">
        <f>IF('[1]#export'!A232="","",IF('[1]#export'!L232="","",IF(LEFT('[1]#export'!L232,4)="http",'[1]#export'!L232,"http://"&amp;TRIM('[1]#export'!L232))))</f>
        <v>https://goalyouthclub.net/about/</v>
      </c>
      <c r="O224" s="11" t="str">
        <f>IF('[1]#export'!A232="","",IF('[1]#export'!G232="","",IF(LEFT('[1]#export'!G232,13)="Discretionary","Multiple Boroughs",SUBSTITUTE('[1]#export'!G232,CHAR(10),", "))))</f>
        <v>Camden</v>
      </c>
      <c r="P224" s="11" t="str">
        <f>IF('[1]#export'!A232="","",'[1]#fixed_data'!$B$5)</f>
        <v>GB-CHC-237725</v>
      </c>
      <c r="Q224" s="11" t="str">
        <f>IF('[1]#export'!A232="","",'[1]#fixed_data'!$B$6)</f>
        <v>John Lyon's Charity</v>
      </c>
      <c r="R224" s="11" t="str">
        <f>IF('[1]#export'!A232="","",IF('[1]#export'!N232="","",'[1]#export'!N232))</f>
        <v>SHAF</v>
      </c>
      <c r="S224" s="15" t="str">
        <f>IF('[1]#export'!A232="","",IF('[1]#export'!M232="","",'[1]#export'!M232))</f>
        <v>School Holiday Activity Fund</v>
      </c>
      <c r="T224" s="15" t="str">
        <f>IF('[1]#export'!A232="","",IF(AND(VALUE('[1]#export'!K232)&gt;12,OR('[1]#export'!M232="Bursary",'[1]#export'!M232="Main Grant")),"Multiple year grants are approved in principle for the full term as outlined but are subject to satisfactory reporting and annual authority from the Charity's Trustee to release each tranche.",""))</f>
        <v/>
      </c>
      <c r="U224" s="15" t="str">
        <f>IF('[1]#export'!A232="","",IF('[1]#export'!Q232="","",'[1]#export'!Q232))</f>
        <v>Direct Project Costs</v>
      </c>
      <c r="V224" s="15" t="str">
        <f>IF('[1]#export'!A232="","",IF('[1]#export'!O232="","",'[1]#export'!O232))</f>
        <v>Youth Clubs &amp; Youth Activities</v>
      </c>
      <c r="W224" s="15" t="str">
        <f>IF('[1]#export'!O232="","",'[1]#export'!$O$1)</f>
        <v>Programme Area</v>
      </c>
      <c r="X224" s="15" t="str">
        <f>IF('[1]#export'!A232="","",IF('[1]#export'!P232="","",'[1]#export'!P232))</f>
        <v>5-19 (School Age CYP)</v>
      </c>
      <c r="Y224" s="15" t="str">
        <f>IF('[1]#export'!P232="","",'[1]#export'!$P$1)</f>
        <v>Age Group</v>
      </c>
      <c r="Z224" s="16">
        <f>IF('[1]#export'!A232="","",'[1]#export'!I232)</f>
        <v>44425</v>
      </c>
      <c r="AA224" s="11" t="str">
        <f>IF('[1]#export'!A232="","",'[1]#fixed_data'!$B$8)</f>
        <v>http://jlc.london/</v>
      </c>
    </row>
    <row r="225" spans="1:27" x14ac:dyDescent="0.25">
      <c r="A225" s="11" t="str">
        <f>IF('[1]#export'!A233="","",CONCATENATE('[1]#fixed_data'!$B$2&amp;'[1]#export'!A233))</f>
        <v>360G-JLC-108270</v>
      </c>
      <c r="B225" s="11" t="str">
        <f>IF('[1]#export'!A233="","",CONCATENATE('[1]#export'!N233&amp;" grant to "&amp;'[1]#export'!B233))</f>
        <v>Small grant to Happy Days</v>
      </c>
      <c r="C225" s="11" t="str">
        <f>IF('[1]#export'!A233="","",'[1]#export'!D233)</f>
        <v>Visiting theatre performances for children with special needs from Barnet</v>
      </c>
      <c r="D225" s="11" t="str">
        <f>IF('[1]#export'!A233="","",'[1]#fixed_data'!$B$3)</f>
        <v>GBP</v>
      </c>
      <c r="E225" s="12">
        <f>IF('[1]#export'!A233="","",'[1]#export'!E233)</f>
        <v>3000</v>
      </c>
      <c r="F225" s="13" t="str">
        <f>IF('[1]#export'!A233="","",TEXT('[1]#export'!F233,"yyyy-mm-dd"))</f>
        <v>2021-05-01</v>
      </c>
      <c r="G225" s="13" t="str">
        <f>IF('[1]#export'!A233="","",IF('[1]#export'!J233="","",TEXT('[1]#export'!J233,"yyyy-mm-dd")))</f>
        <v>2021-04-01</v>
      </c>
      <c r="H225" s="11" t="str">
        <f>IF('[1]#export'!A233="","",'[1]#export'!K233)</f>
        <v>12</v>
      </c>
      <c r="I225" s="11" t="str">
        <f>IF('[1]#export'!A233="","",IF(LEFT('[1]#export'!C233,3)="GB-",'[1]#export'!C233,IF(AND(K225="",L225=""),'[1]#fixed_data'!$B$4&amp;SUBSTITUTE(J225," ","-"),IF(K225="","GB-COH-"&amp;L225,IF(LEFT(K225,2)="SC","GB-SC-"&amp;K225,IF(AND(LEFT(K225,1)="1",LEN(K225)=6),"GB-NIC-"&amp;K225,"GB-CHC-"&amp;K225))))))</f>
        <v>GB-CHC-1010943</v>
      </c>
      <c r="J225" s="11" t="str">
        <f>IF('[1]#export'!A233="","",'[1]#export'!B233)</f>
        <v>Happy Days</v>
      </c>
      <c r="K225" s="14" t="str">
        <f>IF('[1]#export'!A233="","",IF(ISBLANK('[1]#export'!C233),"",IF(LEFT('[1]#export'!C233,3)="GB-","",'[1]#export'!C233)))</f>
        <v>1010943</v>
      </c>
      <c r="L225" s="14"/>
      <c r="M225" s="11" t="str">
        <f>IF('[1]#export'!A233="","",IF('[1]#export'!H233="","",'[1]#export'!H233))</f>
        <v>SG5 1RP</v>
      </c>
      <c r="N225" s="11" t="str">
        <f>IF('[1]#export'!A233="","",IF('[1]#export'!L233="","",IF(LEFT('[1]#export'!L233,4)="http",'[1]#export'!L233,"http://"&amp;TRIM('[1]#export'!L233))))</f>
        <v>http://www.happydayscharity.org</v>
      </c>
      <c r="O225" s="11" t="str">
        <f>IF('[1]#export'!A233="","",IF('[1]#export'!G233="","",IF(LEFT('[1]#export'!G233,13)="Discretionary","Multiple Boroughs",SUBSTITUTE('[1]#export'!G233,CHAR(10),", "))))</f>
        <v>Barnet</v>
      </c>
      <c r="P225" s="11" t="str">
        <f>IF('[1]#export'!A233="","",'[1]#fixed_data'!$B$5)</f>
        <v>GB-CHC-237725</v>
      </c>
      <c r="Q225" s="11" t="str">
        <f>IF('[1]#export'!A233="","",'[1]#fixed_data'!$B$6)</f>
        <v>John Lyon's Charity</v>
      </c>
      <c r="R225" s="11" t="str">
        <f>IF('[1]#export'!A233="","",IF('[1]#export'!N233="","",'[1]#export'!N233))</f>
        <v>Small</v>
      </c>
      <c r="S225" s="15" t="str">
        <f>IF('[1]#export'!A233="","",IF('[1]#export'!M233="","",'[1]#export'!M233))</f>
        <v>Small Grant</v>
      </c>
      <c r="T225" s="15" t="str">
        <f>IF('[1]#export'!A233="","",IF(AND(VALUE('[1]#export'!K233)&gt;12,OR('[1]#export'!M233="Bursary",'[1]#export'!M233="Main Grant")),"Multiple year grants are approved in principle for the full term as outlined but are subject to satisfactory reporting and annual authority from the Charity's Trustee to release each tranche.",""))</f>
        <v/>
      </c>
      <c r="U225" s="15" t="str">
        <f>IF('[1]#export'!A233="","",IF('[1]#export'!Q233="","",'[1]#export'!Q233))</f>
        <v>Direct Project Costs</v>
      </c>
      <c r="V225" s="15" t="str">
        <f>IF('[1]#export'!A233="","",IF('[1]#export'!O233="","",'[1]#export'!O233))</f>
        <v>Special Needs &amp; Disabilities</v>
      </c>
      <c r="W225" s="15" t="str">
        <f>IF('[1]#export'!O233="","",'[1]#export'!$O$1)</f>
        <v>Programme Area</v>
      </c>
      <c r="X225" s="15" t="str">
        <f>IF('[1]#export'!A233="","",IF('[1]#export'!P233="","",'[1]#export'!P233))</f>
        <v>0-25 Years Old</v>
      </c>
      <c r="Y225" s="15" t="str">
        <f>IF('[1]#export'!P233="","",'[1]#export'!$P$1)</f>
        <v>Age Group</v>
      </c>
      <c r="Z225" s="16">
        <f>IF('[1]#export'!A233="","",'[1]#export'!I233)</f>
        <v>44638</v>
      </c>
      <c r="AA225" s="11" t="str">
        <f>IF('[1]#export'!A233="","",'[1]#fixed_data'!$B$8)</f>
        <v>http://jlc.london/</v>
      </c>
    </row>
    <row r="226" spans="1:27" x14ac:dyDescent="0.25">
      <c r="A226" s="11" t="str">
        <f>IF('[1]#export'!A234="","",CONCATENATE('[1]#fixed_data'!$B$2&amp;'[1]#export'!A234))</f>
        <v>360G-JLC-108534</v>
      </c>
      <c r="B226" s="11" t="str">
        <f>IF('[1]#export'!A234="","",CONCATENATE('[1]#export'!N234&amp;" grant to "&amp;'[1]#export'!B234))</f>
        <v>Small grant to Highgate Harriers</v>
      </c>
      <c r="C226" s="11" t="str">
        <f>IF('[1]#export'!A234="","",'[1]#export'!D234)</f>
        <v>Youth Officer &amp; Disability Officer Salaries</v>
      </c>
      <c r="D226" s="11" t="str">
        <f>IF('[1]#export'!A234="","",'[1]#fixed_data'!$B$3)</f>
        <v>GBP</v>
      </c>
      <c r="E226" s="12">
        <f>IF('[1]#export'!A234="","",'[1]#export'!E234)</f>
        <v>5000</v>
      </c>
      <c r="F226" s="13" t="str">
        <f>IF('[1]#export'!A234="","",TEXT('[1]#export'!F234,"yyyy-mm-dd"))</f>
        <v>2021-05-01</v>
      </c>
      <c r="G226" s="13" t="str">
        <f>IF('[1]#export'!A234="","",IF('[1]#export'!J234="","",TEXT('[1]#export'!J234,"yyyy-mm-dd")))</f>
        <v>2021-05-01</v>
      </c>
      <c r="H226" s="11" t="str">
        <f>IF('[1]#export'!A234="","",'[1]#export'!K234)</f>
        <v>12</v>
      </c>
      <c r="I226" s="11" t="str">
        <f>IF('[1]#export'!A234="","",IF(LEFT('[1]#export'!C234,3)="GB-",'[1]#export'!C234,IF(AND(K226="",L226=""),'[1]#fixed_data'!$B$4&amp;SUBSTITUTE(J226," ","-"),IF(K226="","GB-COH-"&amp;L226,IF(LEFT(K226,2)="SC","GB-SC-"&amp;K226,IF(AND(LEFT(K226,1)="1",LEN(K226)=6),"GB-NIC-"&amp;K226,"GB-CHC-"&amp;K226))))))</f>
        <v>GB-CHC-1190625</v>
      </c>
      <c r="J226" s="11" t="str">
        <f>IF('[1]#export'!A234="","",'[1]#export'!B234)</f>
        <v>Highgate Harriers</v>
      </c>
      <c r="K226" s="14" t="str">
        <f>IF('[1]#export'!A234="","",IF(ISBLANK('[1]#export'!C234),"",IF(LEFT('[1]#export'!C234,3)="GB-","",'[1]#export'!C234)))</f>
        <v>1190625</v>
      </c>
      <c r="L226" s="14"/>
      <c r="M226" s="11" t="str">
        <f>IF('[1]#export'!A234="","",IF('[1]#export'!H234="","",'[1]#export'!H234))</f>
        <v>NW5 1QR</v>
      </c>
      <c r="N226" s="11" t="str">
        <f>IF('[1]#export'!A234="","",IF('[1]#export'!L234="","",IF(LEFT('[1]#export'!L234,4)="http",'[1]#export'!L234,"http://"&amp;TRIM('[1]#export'!L234))))</f>
        <v>http://www.highgateharriers.org.uk</v>
      </c>
      <c r="O226" s="11" t="str">
        <f>IF('[1]#export'!A234="","",IF('[1]#export'!G234="","",IF(LEFT('[1]#export'!G234,13)="Discretionary","Multiple Boroughs",SUBSTITUTE('[1]#export'!G234,CHAR(10),", "))))</f>
        <v>Camden</v>
      </c>
      <c r="P226" s="11" t="str">
        <f>IF('[1]#export'!A234="","",'[1]#fixed_data'!$B$5)</f>
        <v>GB-CHC-237725</v>
      </c>
      <c r="Q226" s="11" t="str">
        <f>IF('[1]#export'!A234="","",'[1]#fixed_data'!$B$6)</f>
        <v>John Lyon's Charity</v>
      </c>
      <c r="R226" s="11" t="str">
        <f>IF('[1]#export'!A234="","",IF('[1]#export'!N234="","",'[1]#export'!N234))</f>
        <v>Small</v>
      </c>
      <c r="S226" s="15" t="str">
        <f>IF('[1]#export'!A234="","",IF('[1]#export'!M234="","",'[1]#export'!M234))</f>
        <v>Small Grant</v>
      </c>
      <c r="T226" s="15" t="str">
        <f>IF('[1]#export'!A234="","",IF(AND(VALUE('[1]#export'!K234)&gt;12,OR('[1]#export'!M234="Bursary",'[1]#export'!M234="Main Grant")),"Multiple year grants are approved in principle for the full term as outlined but are subject to satisfactory reporting and annual authority from the Charity's Trustee to release each tranche.",""))</f>
        <v/>
      </c>
      <c r="U226" s="15" t="str">
        <f>IF('[1]#export'!A234="","",IF('[1]#export'!Q234="","",'[1]#export'!Q234))</f>
        <v>Salary Costs</v>
      </c>
      <c r="V226" s="15" t="str">
        <f>IF('[1]#export'!A234="","",IF('[1]#export'!O234="","",'[1]#export'!O234))</f>
        <v>Sport</v>
      </c>
      <c r="W226" s="15" t="str">
        <f>IF('[1]#export'!O234="","",'[1]#export'!$O$1)</f>
        <v>Programme Area</v>
      </c>
      <c r="X226" s="15" t="str">
        <f>IF('[1]#export'!A234="","",IF('[1]#export'!P234="","",'[1]#export'!P234))</f>
        <v>0-25 Years Old</v>
      </c>
      <c r="Y226" s="15" t="str">
        <f>IF('[1]#export'!P234="","",'[1]#export'!$P$1)</f>
        <v>Age Group</v>
      </c>
      <c r="Z226" s="16">
        <f>IF('[1]#export'!A234="","",'[1]#export'!I234)</f>
        <v>44351</v>
      </c>
      <c r="AA226" s="11" t="str">
        <f>IF('[1]#export'!A234="","",'[1]#fixed_data'!$B$8)</f>
        <v>http://jlc.london/</v>
      </c>
    </row>
    <row r="227" spans="1:27" x14ac:dyDescent="0.25">
      <c r="A227" s="11" t="str">
        <f>IF('[1]#export'!A235="","",CONCATENATE('[1]#fixed_data'!$B$2&amp;'[1]#export'!A235))</f>
        <v>360G-JLC-108603</v>
      </c>
      <c r="B227" s="11" t="str">
        <f>IF('[1]#export'!A235="","",CONCATENATE('[1]#export'!N235&amp;" grant to "&amp;'[1]#export'!B235))</f>
        <v>SHAF grant to London Basketball Association</v>
      </c>
      <c r="C227" s="11" t="str">
        <f>IF('[1]#export'!A235="","",'[1]#export'!D235)</f>
        <v>LBA Holiday Basketball Activities</v>
      </c>
      <c r="D227" s="11" t="str">
        <f>IF('[1]#export'!A235="","",'[1]#fixed_data'!$B$3)</f>
        <v>GBP</v>
      </c>
      <c r="E227" s="12">
        <f>IF('[1]#export'!A235="","",'[1]#export'!E235)</f>
        <v>4000</v>
      </c>
      <c r="F227" s="13" t="str">
        <f>IF('[1]#export'!A235="","",TEXT('[1]#export'!F235,"yyyy-mm-dd"))</f>
        <v>2021-05-01</v>
      </c>
      <c r="G227" s="13" t="str">
        <f>IF('[1]#export'!A235="","",IF('[1]#export'!J235="","",TEXT('[1]#export'!J235,"yyyy-mm-dd")))</f>
        <v>2021-05-31</v>
      </c>
      <c r="H227" s="11" t="str">
        <f>IF('[1]#export'!A235="","",'[1]#export'!K235)</f>
        <v>12</v>
      </c>
      <c r="I227" s="11" t="str">
        <f>IF('[1]#export'!A235="","",IF(LEFT('[1]#export'!C235,3)="GB-",'[1]#export'!C235,IF(AND(K227="",L227=""),'[1]#fixed_data'!$B$4&amp;SUBSTITUTE(J227," ","-"),IF(K227="","GB-COH-"&amp;L227,IF(LEFT(K227,2)="SC","GB-SC-"&amp;K227,IF(AND(LEFT(K227,1)="1",LEN(K227)=6),"GB-NIC-"&amp;K227,"GB-CHC-"&amp;K227))))))</f>
        <v>GB-CHC-1164277</v>
      </c>
      <c r="J227" s="11" t="str">
        <f>IF('[1]#export'!A235="","",'[1]#export'!B235)</f>
        <v>London Basketball Association</v>
      </c>
      <c r="K227" s="14" t="str">
        <f>IF('[1]#export'!A235="","",IF(ISBLANK('[1]#export'!C235),"",IF(LEFT('[1]#export'!C235,3)="GB-","",'[1]#export'!C235)))</f>
        <v>1164277</v>
      </c>
      <c r="L227" s="14"/>
      <c r="M227" s="11" t="str">
        <f>IF('[1]#export'!A235="","",IF('[1]#export'!H235="","",'[1]#export'!H235))</f>
        <v>NW6 5HE</v>
      </c>
      <c r="N227" s="11" t="str">
        <f>IF('[1]#export'!A235="","",IF('[1]#export'!L235="","",IF(LEFT('[1]#export'!L235,4)="http",'[1]#export'!L235,"http://"&amp;TRIM('[1]#export'!L235))))</f>
        <v>http://thelba.co.uk</v>
      </c>
      <c r="O227" s="11" t="str">
        <f>IF('[1]#export'!A235="","",IF('[1]#export'!G235="","",IF(LEFT('[1]#export'!G235,13)="Discretionary","Multiple Boroughs",SUBSTITUTE('[1]#export'!G235,CHAR(10),", "))))</f>
        <v>Westminster, Brent, RBKC</v>
      </c>
      <c r="P227" s="11" t="str">
        <f>IF('[1]#export'!A235="","",'[1]#fixed_data'!$B$5)</f>
        <v>GB-CHC-237725</v>
      </c>
      <c r="Q227" s="11" t="str">
        <f>IF('[1]#export'!A235="","",'[1]#fixed_data'!$B$6)</f>
        <v>John Lyon's Charity</v>
      </c>
      <c r="R227" s="11" t="str">
        <f>IF('[1]#export'!A235="","",IF('[1]#export'!N235="","",'[1]#export'!N235))</f>
        <v>SHAF</v>
      </c>
      <c r="S227" s="15" t="str">
        <f>IF('[1]#export'!A235="","",IF('[1]#export'!M235="","",'[1]#export'!M235))</f>
        <v>School Holiday Activity Fund</v>
      </c>
      <c r="T227" s="15" t="str">
        <f>IF('[1]#export'!A235="","",IF(AND(VALUE('[1]#export'!K235)&gt;12,OR('[1]#export'!M235="Bursary",'[1]#export'!M235="Main Grant")),"Multiple year grants are approved in principle for the full term as outlined but are subject to satisfactory reporting and annual authority from the Charity's Trustee to release each tranche.",""))</f>
        <v/>
      </c>
      <c r="U227" s="15" t="str">
        <f>IF('[1]#export'!A235="","",IF('[1]#export'!Q235="","",'[1]#export'!Q235))</f>
        <v>Direct Project Costs</v>
      </c>
      <c r="V227" s="15" t="str">
        <f>IF('[1]#export'!A235="","",IF('[1]#export'!O235="","",'[1]#export'!O235))</f>
        <v>Sport</v>
      </c>
      <c r="W227" s="15" t="str">
        <f>IF('[1]#export'!O235="","",'[1]#export'!$O$1)</f>
        <v>Programme Area</v>
      </c>
      <c r="X227" s="15" t="str">
        <f>IF('[1]#export'!A235="","",IF('[1]#export'!P235="","",'[1]#export'!P235))</f>
        <v>11-25 (Secondary+ YP)</v>
      </c>
      <c r="Y227" s="15" t="str">
        <f>IF('[1]#export'!P235="","",'[1]#export'!$P$1)</f>
        <v>Age Group</v>
      </c>
      <c r="Z227" s="16">
        <f>IF('[1]#export'!A235="","",'[1]#export'!I235)</f>
        <v>44378</v>
      </c>
      <c r="AA227" s="11" t="str">
        <f>IF('[1]#export'!A235="","",'[1]#fixed_data'!$B$8)</f>
        <v>http://jlc.london/</v>
      </c>
    </row>
    <row r="228" spans="1:27" x14ac:dyDescent="0.25">
      <c r="A228" s="11" t="str">
        <f>IF('[1]#export'!A236="","",CONCATENATE('[1]#fixed_data'!$B$2&amp;'[1]#export'!A236))</f>
        <v>360G-JLC-108605</v>
      </c>
      <c r="B228" s="11" t="str">
        <f>IF('[1]#export'!A236="","",CONCATENATE('[1]#export'!N236&amp;" grant to "&amp;'[1]#export'!B236))</f>
        <v>SHAF grant to Masorti Judaism</v>
      </c>
      <c r="C228" s="11" t="str">
        <f>IF('[1]#export'!A236="","",'[1]#export'!D236)</f>
        <v>Rebuilding young community: holiday day camps</v>
      </c>
      <c r="D228" s="11" t="str">
        <f>IF('[1]#export'!A236="","",'[1]#fixed_data'!$B$3)</f>
        <v>GBP</v>
      </c>
      <c r="E228" s="12">
        <f>IF('[1]#export'!A236="","",'[1]#export'!E236)</f>
        <v>4000</v>
      </c>
      <c r="F228" s="13" t="str">
        <f>IF('[1]#export'!A236="","",TEXT('[1]#export'!F236,"yyyy-mm-dd"))</f>
        <v>2021-05-01</v>
      </c>
      <c r="G228" s="13" t="str">
        <f>IF('[1]#export'!A236="","",IF('[1]#export'!J236="","",TEXT('[1]#export'!J236,"yyyy-mm-dd")))</f>
        <v>2021-06-01</v>
      </c>
      <c r="H228" s="11" t="str">
        <f>IF('[1]#export'!A236="","",'[1]#export'!K236)</f>
        <v>12</v>
      </c>
      <c r="I228" s="11" t="str">
        <f>IF('[1]#export'!A236="","",IF(LEFT('[1]#export'!C236,3)="GB-",'[1]#export'!C236,IF(AND(K228="",L228=""),'[1]#fixed_data'!$B$4&amp;SUBSTITUTE(J228," ","-"),IF(K228="","GB-COH-"&amp;L228,IF(LEFT(K228,2)="SC","GB-SC-"&amp;K228,IF(AND(LEFT(K228,1)="1",LEN(K228)=6),"GB-NIC-"&amp;K228,"GB-CHC-"&amp;K228))))))</f>
        <v>GB-CHC-1117590</v>
      </c>
      <c r="J228" s="11" t="str">
        <f>IF('[1]#export'!A236="","",'[1]#export'!B236)</f>
        <v>Masorti Judaism</v>
      </c>
      <c r="K228" s="14" t="str">
        <f>IF('[1]#export'!A236="","",IF(ISBLANK('[1]#export'!C236),"",IF(LEFT('[1]#export'!C236,3)="GB-","",'[1]#export'!C236)))</f>
        <v>1117590</v>
      </c>
      <c r="L228" s="14"/>
      <c r="M228" s="11" t="str">
        <f>IF('[1]#export'!A236="","",IF('[1]#export'!H236="","",'[1]#export'!H236))</f>
        <v>N3 1XE</v>
      </c>
      <c r="N228" s="11" t="str">
        <f>IF('[1]#export'!A236="","",IF('[1]#export'!L236="","",IF(LEFT('[1]#export'!L236,4)="http",'[1]#export'!L236,"http://"&amp;TRIM('[1]#export'!L236))))</f>
        <v>http://masorti.org.uk</v>
      </c>
      <c r="O228" s="11" t="str">
        <f>IF('[1]#export'!A236="","",IF('[1]#export'!G236="","",IF(LEFT('[1]#export'!G236,13)="Discretionary","Multiple Boroughs",SUBSTITUTE('[1]#export'!G236,CHAR(10),", "))))</f>
        <v>Barnet, Westminster</v>
      </c>
      <c r="P228" s="11" t="str">
        <f>IF('[1]#export'!A236="","",'[1]#fixed_data'!$B$5)</f>
        <v>GB-CHC-237725</v>
      </c>
      <c r="Q228" s="11" t="str">
        <f>IF('[1]#export'!A236="","",'[1]#fixed_data'!$B$6)</f>
        <v>John Lyon's Charity</v>
      </c>
      <c r="R228" s="11" t="str">
        <f>IF('[1]#export'!A236="","",IF('[1]#export'!N236="","",'[1]#export'!N236))</f>
        <v>SHAF</v>
      </c>
      <c r="S228" s="15" t="str">
        <f>IF('[1]#export'!A236="","",IF('[1]#export'!M236="","",'[1]#export'!M236))</f>
        <v>School Holiday Activity Fund</v>
      </c>
      <c r="T228" s="15" t="str">
        <f>IF('[1]#export'!A236="","",IF(AND(VALUE('[1]#export'!K236)&gt;12,OR('[1]#export'!M236="Bursary",'[1]#export'!M236="Main Grant")),"Multiple year grants are approved in principle for the full term as outlined but are subject to satisfactory reporting and annual authority from the Charity's Trustee to release each tranche.",""))</f>
        <v/>
      </c>
      <c r="U228" s="15" t="str">
        <f>IF('[1]#export'!A236="","",IF('[1]#export'!Q236="","",'[1]#export'!Q236))</f>
        <v>Direct Project Costs</v>
      </c>
      <c r="V228" s="15" t="str">
        <f>IF('[1]#export'!A236="","",IF('[1]#export'!O236="","",'[1]#export'!O236))</f>
        <v>Youth Clubs &amp; Youth Activities</v>
      </c>
      <c r="W228" s="15" t="str">
        <f>IF('[1]#export'!O236="","",'[1]#export'!$O$1)</f>
        <v>Programme Area</v>
      </c>
      <c r="X228" s="15" t="str">
        <f>IF('[1]#export'!A236="","",IF('[1]#export'!P236="","",'[1]#export'!P236))</f>
        <v>5-11 (Primary Children)</v>
      </c>
      <c r="Y228" s="15" t="str">
        <f>IF('[1]#export'!P236="","",'[1]#export'!$P$1)</f>
        <v>Age Group</v>
      </c>
      <c r="Z228" s="16">
        <f>IF('[1]#export'!A236="","",'[1]#export'!I236)</f>
        <v>44505</v>
      </c>
      <c r="AA228" s="11" t="str">
        <f>IF('[1]#export'!A236="","",'[1]#fixed_data'!$B$8)</f>
        <v>http://jlc.london/</v>
      </c>
    </row>
    <row r="229" spans="1:27" x14ac:dyDescent="0.25">
      <c r="A229" s="11" t="str">
        <f>IF('[1]#export'!A237="","",CONCATENATE('[1]#fixed_data'!$B$2&amp;'[1]#export'!A237))</f>
        <v>360G-JLC-108424</v>
      </c>
      <c r="B229" s="11" t="str">
        <f>IF('[1]#export'!A237="","",CONCATENATE('[1]#export'!N237&amp;" grant to "&amp;'[1]#export'!B237))</f>
        <v>Small grant to Monster Cat Theatre CIO</v>
      </c>
      <c r="C229" s="11" t="str">
        <f>IF('[1]#export'!A237="","",'[1]#export'!D237)</f>
        <v>Schools Bullying Awareness Workshops</v>
      </c>
      <c r="D229" s="11" t="str">
        <f>IF('[1]#export'!A237="","",'[1]#fixed_data'!$B$3)</f>
        <v>GBP</v>
      </c>
      <c r="E229" s="12">
        <f>IF('[1]#export'!A237="","",'[1]#export'!E237)</f>
        <v>5000</v>
      </c>
      <c r="F229" s="13" t="str">
        <f>IF('[1]#export'!A237="","",TEXT('[1]#export'!F237,"yyyy-mm-dd"))</f>
        <v>2021-05-01</v>
      </c>
      <c r="G229" s="13" t="str">
        <f>IF('[1]#export'!A237="","",IF('[1]#export'!J237="","",TEXT('[1]#export'!J237,"yyyy-mm-dd")))</f>
        <v>2021-07-01</v>
      </c>
      <c r="H229" s="11" t="str">
        <f>IF('[1]#export'!A237="","",'[1]#export'!K237)</f>
        <v>12</v>
      </c>
      <c r="I229" s="11" t="str">
        <f>IF('[1]#export'!A237="","",IF(LEFT('[1]#export'!C237,3)="GB-",'[1]#export'!C237,IF(AND(K229="",L229=""),'[1]#fixed_data'!$B$4&amp;SUBSTITUTE(J229," ","-"),IF(K229="","GB-COH-"&amp;L229,IF(LEFT(K229,2)="SC","GB-SC-"&amp;K229,IF(AND(LEFT(K229,1)="1",LEN(K229)=6),"GB-NIC-"&amp;K229,"GB-CHC-"&amp;K229))))))</f>
        <v>GB-CHC-1177293</v>
      </c>
      <c r="J229" s="11" t="str">
        <f>IF('[1]#export'!A237="","",'[1]#export'!B237)</f>
        <v>Monster Cat Theatre CIO</v>
      </c>
      <c r="K229" s="14" t="str">
        <f>IF('[1]#export'!A237="","",IF(ISBLANK('[1]#export'!C237),"",IF(LEFT('[1]#export'!C237,3)="GB-","",'[1]#export'!C237)))</f>
        <v>1177293</v>
      </c>
      <c r="L229" s="14"/>
      <c r="M229" s="11" t="str">
        <f>IF('[1]#export'!A237="","",IF('[1]#export'!H237="","",'[1]#export'!H237))</f>
        <v>W5 5PD</v>
      </c>
      <c r="N229" s="11" t="str">
        <f>IF('[1]#export'!A237="","",IF('[1]#export'!L237="","",IF(LEFT('[1]#export'!L237,4)="http",'[1]#export'!L237,"http://"&amp;TRIM('[1]#export'!L237))))</f>
        <v>http://www.monstercattheatre.com/charity.html</v>
      </c>
      <c r="O229" s="11" t="str">
        <f>IF('[1]#export'!A237="","",IF('[1]#export'!G237="","",IF(LEFT('[1]#export'!G237,13)="Discretionary","Multiple Boroughs",SUBSTITUTE('[1]#export'!G237,CHAR(10),", "))))</f>
        <v>Ealing</v>
      </c>
      <c r="P229" s="11" t="str">
        <f>IF('[1]#export'!A237="","",'[1]#fixed_data'!$B$5)</f>
        <v>GB-CHC-237725</v>
      </c>
      <c r="Q229" s="11" t="str">
        <f>IF('[1]#export'!A237="","",'[1]#fixed_data'!$B$6)</f>
        <v>John Lyon's Charity</v>
      </c>
      <c r="R229" s="11" t="str">
        <f>IF('[1]#export'!A237="","",IF('[1]#export'!N237="","",'[1]#export'!N237))</f>
        <v>Small</v>
      </c>
      <c r="S229" s="15" t="str">
        <f>IF('[1]#export'!A237="","",IF('[1]#export'!M237="","",'[1]#export'!M237))</f>
        <v>Small Grant</v>
      </c>
      <c r="T229" s="15" t="str">
        <f>IF('[1]#export'!A237="","",IF(AND(VALUE('[1]#export'!K237)&gt;12,OR('[1]#export'!M237="Bursary",'[1]#export'!M237="Main Grant")),"Multiple year grants are approved in principle for the full term as outlined but are subject to satisfactory reporting and annual authority from the Charity's Trustee to release each tranche.",""))</f>
        <v/>
      </c>
      <c r="U229" s="15" t="str">
        <f>IF('[1]#export'!A237="","",IF('[1]#export'!Q237="","",'[1]#export'!Q237))</f>
        <v>Direct Project Costs</v>
      </c>
      <c r="V229" s="15" t="str">
        <f>IF('[1]#export'!A237="","",IF('[1]#export'!O237="","",'[1]#export'!O237))</f>
        <v>Youth Issues</v>
      </c>
      <c r="W229" s="15" t="str">
        <f>IF('[1]#export'!O237="","",'[1]#export'!$O$1)</f>
        <v>Programme Area</v>
      </c>
      <c r="X229" s="15" t="str">
        <f>IF('[1]#export'!A237="","",IF('[1]#export'!P237="","",'[1]#export'!P237))</f>
        <v>5-11 (Primary Children)</v>
      </c>
      <c r="Y229" s="15" t="str">
        <f>IF('[1]#export'!P237="","",'[1]#export'!$P$1)</f>
        <v>Age Group</v>
      </c>
      <c r="Z229" s="16">
        <f>IF('[1]#export'!A237="","",'[1]#export'!I237)</f>
        <v>44586</v>
      </c>
      <c r="AA229" s="11" t="str">
        <f>IF('[1]#export'!A237="","",'[1]#fixed_data'!$B$8)</f>
        <v>http://jlc.london/</v>
      </c>
    </row>
    <row r="230" spans="1:27" x14ac:dyDescent="0.25">
      <c r="A230" s="11" t="str">
        <f>IF('[1]#export'!A238="","",CONCATENATE('[1]#fixed_data'!$B$2&amp;'[1]#export'!A238))</f>
        <v>360G-JLC-108588</v>
      </c>
      <c r="B230" s="11" t="str">
        <f>IF('[1]#export'!A238="","",CONCATENATE('[1]#export'!N238&amp;" grant to "&amp;'[1]#export'!B238))</f>
        <v>Cultural Capital grant to Old Oak Primary School</v>
      </c>
      <c r="C230" s="11" t="str">
        <f>IF('[1]#export'!A238="","",'[1]#export'!D238)</f>
        <v>Old Oak's Arts Ventures</v>
      </c>
      <c r="D230" s="11" t="str">
        <f>IF('[1]#export'!A238="","",'[1]#fixed_data'!$B$3)</f>
        <v>GBP</v>
      </c>
      <c r="E230" s="12">
        <f>IF('[1]#export'!A238="","",'[1]#export'!E238)</f>
        <v>4900</v>
      </c>
      <c r="F230" s="13" t="str">
        <f>IF('[1]#export'!A238="","",TEXT('[1]#export'!F238,"yyyy-mm-dd"))</f>
        <v>2021-05-01</v>
      </c>
      <c r="G230" s="13" t="str">
        <f>IF('[1]#export'!A238="","",IF('[1]#export'!J238="","",TEXT('[1]#export'!J238,"yyyy-mm-dd")))</f>
        <v>2021-06-07</v>
      </c>
      <c r="H230" s="11" t="str">
        <f>IF('[1]#export'!A238="","",'[1]#export'!K238)</f>
        <v>12</v>
      </c>
      <c r="I230" s="18" t="s">
        <v>61</v>
      </c>
      <c r="J230" s="11" t="str">
        <f>IF('[1]#export'!A238="","",'[1]#export'!B238)</f>
        <v>Old Oak Primary School</v>
      </c>
      <c r="K230" s="14" t="str">
        <f>IF('[1]#export'!A238="","",IF(ISBLANK('[1]#export'!C238),"",IF(LEFT('[1]#export'!C238,3)="GB-","",'[1]#export'!C238)))</f>
        <v/>
      </c>
      <c r="L230" s="14"/>
      <c r="M230" s="11" t="str">
        <f>IF('[1]#export'!A238="","",IF('[1]#export'!H238="","",'[1]#export'!H238))</f>
        <v>W12 0AS</v>
      </c>
      <c r="N230" s="11" t="str">
        <f>IF('[1]#export'!A238="","",IF('[1]#export'!L238="","",IF(LEFT('[1]#export'!L238,4)="http",'[1]#export'!L238,"http://"&amp;TRIM('[1]#export'!L238))))</f>
        <v>http://www.oldoakprimary.co.uk</v>
      </c>
      <c r="O230" s="11" t="str">
        <f>IF('[1]#export'!A238="","",IF('[1]#export'!G238="","",IF(LEFT('[1]#export'!G238,13)="Discretionary","Multiple Boroughs",SUBSTITUTE('[1]#export'!G238,CHAR(10),", "))))</f>
        <v>H&amp;F</v>
      </c>
      <c r="P230" s="11" t="str">
        <f>IF('[1]#export'!A238="","",'[1]#fixed_data'!$B$5)</f>
        <v>GB-CHC-237725</v>
      </c>
      <c r="Q230" s="11" t="str">
        <f>IF('[1]#export'!A238="","",'[1]#fixed_data'!$B$6)</f>
        <v>John Lyon's Charity</v>
      </c>
      <c r="R230" s="11" t="str">
        <f>IF('[1]#export'!A238="","",IF('[1]#export'!N238="","",'[1]#export'!N238))</f>
        <v>Cultural Capital</v>
      </c>
      <c r="S230" s="15" t="str">
        <f>IF('[1]#export'!A238="","",IF('[1]#export'!M238="","",'[1]#export'!M238))</f>
        <v>Arts in Schools Grant</v>
      </c>
      <c r="T230" s="15" t="str">
        <f>IF('[1]#export'!A238="","",IF(AND(VALUE('[1]#export'!K238)&gt;12,OR('[1]#export'!M238="Bursary",'[1]#export'!M238="Main Grant")),"Multiple year grants are approved in principle for the full term as outlined but are subject to satisfactory reporting and annual authority from the Charity's Trustee to release each tranche.",""))</f>
        <v/>
      </c>
      <c r="U230" s="15" t="str">
        <f>IF('[1]#export'!A238="","",IF('[1]#export'!Q238="","",'[1]#export'!Q238))</f>
        <v>Direct Project Costs</v>
      </c>
      <c r="V230" s="15" t="str">
        <f>IF('[1]#export'!A238="","",IF('[1]#export'!O238="","",'[1]#export'!O238))</f>
        <v>Arts &amp; Science</v>
      </c>
      <c r="W230" s="15" t="str">
        <f>IF('[1]#export'!O238="","",'[1]#export'!$O$1)</f>
        <v>Programme Area</v>
      </c>
      <c r="X230" s="15" t="str">
        <f>IF('[1]#export'!A238="","",IF('[1]#export'!P238="","",'[1]#export'!P238))</f>
        <v>5-11 (Primary Children)</v>
      </c>
      <c r="Y230" s="15" t="str">
        <f>IF('[1]#export'!P238="","",'[1]#export'!$P$1)</f>
        <v>Age Group</v>
      </c>
      <c r="Z230" s="16">
        <f>IF('[1]#export'!A238="","",'[1]#export'!I238)</f>
        <v>44615</v>
      </c>
      <c r="AA230" s="11" t="str">
        <f>IF('[1]#export'!A238="","",'[1]#fixed_data'!$B$8)</f>
        <v>http://jlc.london/</v>
      </c>
    </row>
    <row r="231" spans="1:27" x14ac:dyDescent="0.25">
      <c r="A231" s="11" t="str">
        <f>IF('[1]#export'!A239="","",CONCATENATE('[1]#fixed_data'!$B$2&amp;'[1]#export'!A239))</f>
        <v>360G-JLC-108598</v>
      </c>
      <c r="B231" s="11" t="str">
        <f>IF('[1]#export'!A239="","",CONCATENATE('[1]#export'!N239&amp;" grant to "&amp;'[1]#export'!B239))</f>
        <v>SHAF grant to Saracens Sport Foundation</v>
      </c>
      <c r="C231" s="11" t="str">
        <f>IF('[1]#export'!A239="","",'[1]#export'!D239)</f>
        <v>Feeding Futures</v>
      </c>
      <c r="D231" s="11" t="str">
        <f>IF('[1]#export'!A239="","",'[1]#fixed_data'!$B$3)</f>
        <v>GBP</v>
      </c>
      <c r="E231" s="12">
        <f>IF('[1]#export'!A239="","",'[1]#export'!E239)</f>
        <v>4000</v>
      </c>
      <c r="F231" s="13" t="str">
        <f>IF('[1]#export'!A239="","",TEXT('[1]#export'!F239,"yyyy-mm-dd"))</f>
        <v>2021-05-01</v>
      </c>
      <c r="G231" s="13" t="str">
        <f>IF('[1]#export'!A239="","",IF('[1]#export'!J239="","",TEXT('[1]#export'!J239,"yyyy-mm-dd")))</f>
        <v>2021-06-01</v>
      </c>
      <c r="H231" s="11" t="str">
        <f>IF('[1]#export'!A239="","",'[1]#export'!K239)</f>
        <v>12</v>
      </c>
      <c r="I231" s="11" t="str">
        <f>IF('[1]#export'!A239="","",IF(LEFT('[1]#export'!C239,3)="GB-",'[1]#export'!C239,IF(AND(K231="",L231=""),'[1]#fixed_data'!$B$4&amp;SUBSTITUTE(J231," ","-"),IF(K231="","GB-COH-"&amp;L231,IF(LEFT(K231,2)="SC","GB-SC-"&amp;K231,IF(AND(LEFT(K231,1)="1",LEN(K231)=6),"GB-NIC-"&amp;K231,"GB-CHC-"&amp;K231))))))</f>
        <v>GB-CHC-1079316</v>
      </c>
      <c r="J231" s="11" t="str">
        <f>IF('[1]#export'!A239="","",'[1]#export'!B239)</f>
        <v>Saracens Sport Foundation</v>
      </c>
      <c r="K231" s="14" t="str">
        <f>IF('[1]#export'!A239="","",IF(ISBLANK('[1]#export'!C239),"",IF(LEFT('[1]#export'!C239,3)="GB-","",'[1]#export'!C239)))</f>
        <v>1079316</v>
      </c>
      <c r="L231" s="14"/>
      <c r="M231" s="11" t="str">
        <f>IF('[1]#export'!A239="","",IF('[1]#export'!H239="","",'[1]#export'!H239))</f>
        <v>NW4 1RL</v>
      </c>
      <c r="N231" s="11" t="str">
        <f>IF('[1]#export'!A239="","",IF('[1]#export'!L239="","",IF(LEFT('[1]#export'!L239,4)="http",'[1]#export'!L239,"http://"&amp;TRIM('[1]#export'!L239))))</f>
        <v>http://www.saracenssportfoundation.org</v>
      </c>
      <c r="O231" s="11" t="str">
        <f>IF('[1]#export'!A239="","",IF('[1]#export'!G239="","",IF(LEFT('[1]#export'!G239,13)="Discretionary","Multiple Boroughs",SUBSTITUTE('[1]#export'!G239,CHAR(10),", "))))</f>
        <v>Barnet</v>
      </c>
      <c r="P231" s="11" t="str">
        <f>IF('[1]#export'!A239="","",'[1]#fixed_data'!$B$5)</f>
        <v>GB-CHC-237725</v>
      </c>
      <c r="Q231" s="11" t="str">
        <f>IF('[1]#export'!A239="","",'[1]#fixed_data'!$B$6)</f>
        <v>John Lyon's Charity</v>
      </c>
      <c r="R231" s="11" t="str">
        <f>IF('[1]#export'!A239="","",IF('[1]#export'!N239="","",'[1]#export'!N239))</f>
        <v>SHAF</v>
      </c>
      <c r="S231" s="15" t="str">
        <f>IF('[1]#export'!A239="","",IF('[1]#export'!M239="","",'[1]#export'!M239))</f>
        <v>School Holiday Activity Fund</v>
      </c>
      <c r="T231" s="15" t="str">
        <f>IF('[1]#export'!A239="","",IF(AND(VALUE('[1]#export'!K239)&gt;12,OR('[1]#export'!M239="Bursary",'[1]#export'!M239="Main Grant")),"Multiple year grants are approved in principle for the full term as outlined but are subject to satisfactory reporting and annual authority from the Charity's Trustee to release each tranche.",""))</f>
        <v/>
      </c>
      <c r="U231" s="15" t="str">
        <f>IF('[1]#export'!A239="","",IF('[1]#export'!Q239="","",'[1]#export'!Q239))</f>
        <v>Direct Project Costs</v>
      </c>
      <c r="V231" s="15" t="str">
        <f>IF('[1]#export'!A239="","",IF('[1]#export'!O239="","",'[1]#export'!O239))</f>
        <v>Sport</v>
      </c>
      <c r="W231" s="15" t="str">
        <f>IF('[1]#export'!O239="","",'[1]#export'!$O$1)</f>
        <v>Programme Area</v>
      </c>
      <c r="X231" s="15" t="str">
        <f>IF('[1]#export'!A239="","",IF('[1]#export'!P239="","",'[1]#export'!P239))</f>
        <v>5-19 (School Age CYP)</v>
      </c>
      <c r="Y231" s="15" t="str">
        <f>IF('[1]#export'!P239="","",'[1]#export'!$P$1)</f>
        <v>Age Group</v>
      </c>
      <c r="Z231" s="16">
        <f>IF('[1]#export'!A239="","",'[1]#export'!I239)</f>
        <v>44425</v>
      </c>
      <c r="AA231" s="11" t="str">
        <f>IF('[1]#export'!A239="","",'[1]#fixed_data'!$B$8)</f>
        <v>http://jlc.london/</v>
      </c>
    </row>
    <row r="232" spans="1:27" x14ac:dyDescent="0.25">
      <c r="A232" s="11" t="str">
        <f>IF('[1]#export'!A240="","",CONCATENATE('[1]#fixed_data'!$B$2&amp;'[1]#export'!A240))</f>
        <v>360G-JLC-108493</v>
      </c>
      <c r="B232" s="11" t="str">
        <f>IF('[1]#export'!A240="","",CONCATENATE('[1]#export'!N240&amp;" grant to "&amp;'[1]#export'!B240))</f>
        <v>SHAF grant to Springboard Youth Academy</v>
      </c>
      <c r="C232" s="11" t="str">
        <f>IF('[1]#export'!A240="","",'[1]#export'!D240)</f>
        <v>May half-term programme</v>
      </c>
      <c r="D232" s="11" t="str">
        <f>IF('[1]#export'!A240="","",'[1]#fixed_data'!$B$3)</f>
        <v>GBP</v>
      </c>
      <c r="E232" s="12">
        <f>IF('[1]#export'!A240="","",'[1]#export'!E240)</f>
        <v>4000</v>
      </c>
      <c r="F232" s="13" t="str">
        <f>IF('[1]#export'!A240="","",TEXT('[1]#export'!F240,"yyyy-mm-dd"))</f>
        <v>2021-05-01</v>
      </c>
      <c r="G232" s="13" t="str">
        <f>IF('[1]#export'!A240="","",IF('[1]#export'!J240="","",TEXT('[1]#export'!J240,"yyyy-mm-dd")))</f>
        <v>2021-05-31</v>
      </c>
      <c r="H232" s="11" t="str">
        <f>IF('[1]#export'!A240="","",'[1]#export'!K240)</f>
        <v>12</v>
      </c>
      <c r="I232" s="11" t="str">
        <f>IF('[1]#export'!A240="","",IF(LEFT('[1]#export'!C240,3)="GB-",'[1]#export'!C240,IF(AND(K232="",L232=""),'[1]#fixed_data'!$B$4&amp;SUBSTITUTE(J232," ","-"),IF(K232="","GB-COH-"&amp;L232,IF(LEFT(K232,2)="SC","GB-SC-"&amp;K232,IF(AND(LEFT(K232,1)="1",LEN(K232)=6),"GB-NIC-"&amp;K232,"GB-CHC-"&amp;K232))))))</f>
        <v>GB-CHC-1191062</v>
      </c>
      <c r="J232" s="11" t="str">
        <f>IF('[1]#export'!A240="","",'[1]#export'!B240)</f>
        <v>Springboard Youth Academy</v>
      </c>
      <c r="K232" s="14" t="str">
        <f>IF('[1]#export'!A240="","",IF(ISBLANK('[1]#export'!C240),"",IF(LEFT('[1]#export'!C240,3)="GB-","",'[1]#export'!C240)))</f>
        <v>1191062</v>
      </c>
      <c r="L232" s="14"/>
      <c r="M232" s="11" t="str">
        <f>IF('[1]#export'!A240="","",IF('[1]#export'!H240="","",'[1]#export'!H240))</f>
        <v>WC1X 9LR</v>
      </c>
      <c r="N232" s="11" t="str">
        <f>IF('[1]#export'!A240="","",IF('[1]#export'!L240="","",IF(LEFT('[1]#export'!L240,4)="http",'[1]#export'!L240,"http://"&amp;TRIM('[1]#export'!L240))))</f>
        <v>http://www.springboardyouth.com</v>
      </c>
      <c r="O232" s="11" t="str">
        <f>IF('[1]#export'!A240="","",IF('[1]#export'!G240="","",IF(LEFT('[1]#export'!G240,13)="Discretionary","Multiple Boroughs",SUBSTITUTE('[1]#export'!G240,CHAR(10),", "))))</f>
        <v>Harrow, Barnet, Westminster, Brent, Ealing</v>
      </c>
      <c r="P232" s="11" t="str">
        <f>IF('[1]#export'!A240="","",'[1]#fixed_data'!$B$5)</f>
        <v>GB-CHC-237725</v>
      </c>
      <c r="Q232" s="11" t="str">
        <f>IF('[1]#export'!A240="","",'[1]#fixed_data'!$B$6)</f>
        <v>John Lyon's Charity</v>
      </c>
      <c r="R232" s="11" t="str">
        <f>IF('[1]#export'!A240="","",IF('[1]#export'!N240="","",'[1]#export'!N240))</f>
        <v>SHAF</v>
      </c>
      <c r="S232" s="15" t="str">
        <f>IF('[1]#export'!A240="","",IF('[1]#export'!M240="","",'[1]#export'!M240))</f>
        <v>School Holiday Activity Fund</v>
      </c>
      <c r="T232" s="15" t="str">
        <f>IF('[1]#export'!A240="","",IF(AND(VALUE('[1]#export'!K240)&gt;12,OR('[1]#export'!M240="Bursary",'[1]#export'!M240="Main Grant")),"Multiple year grants are approved in principle for the full term as outlined but are subject to satisfactory reporting and annual authority from the Charity's Trustee to release each tranche.",""))</f>
        <v/>
      </c>
      <c r="U232" s="15" t="str">
        <f>IF('[1]#export'!A240="","",IF('[1]#export'!Q240="","",'[1]#export'!Q240))</f>
        <v>Direct Project Costs</v>
      </c>
      <c r="V232" s="15" t="str">
        <f>IF('[1]#export'!A240="","",IF('[1]#export'!O240="","",'[1]#export'!O240))</f>
        <v>Youth Clubs &amp; Youth Activities</v>
      </c>
      <c r="W232" s="15" t="str">
        <f>IF('[1]#export'!O240="","",'[1]#export'!$O$1)</f>
        <v>Programme Area</v>
      </c>
      <c r="X232" s="15" t="str">
        <f>IF('[1]#export'!A240="","",IF('[1]#export'!P240="","",'[1]#export'!P240))</f>
        <v>11-19 (Secondary YP)</v>
      </c>
      <c r="Y232" s="15" t="str">
        <f>IF('[1]#export'!P240="","",'[1]#export'!$P$1)</f>
        <v>Age Group</v>
      </c>
      <c r="Z232" s="16">
        <f>IF('[1]#export'!A240="","",'[1]#export'!I240)</f>
        <v>44679</v>
      </c>
      <c r="AA232" s="11" t="str">
        <f>IF('[1]#export'!A240="","",'[1]#fixed_data'!$B$8)</f>
        <v>http://jlc.london/</v>
      </c>
    </row>
    <row r="233" spans="1:27" x14ac:dyDescent="0.25">
      <c r="A233" s="11" t="str">
        <f>IF('[1]#export'!A241="","",CONCATENATE('[1]#fixed_data'!$B$2&amp;'[1]#export'!A241))</f>
        <v>360G-JLC-108554</v>
      </c>
      <c r="B233" s="11" t="str">
        <f>IF('[1]#export'!A241="","",CONCATENATE('[1]#export'!N241&amp;" grant to "&amp;'[1]#export'!B241))</f>
        <v xml:space="preserve">SHAF grant to Axis Educational Trust </v>
      </c>
      <c r="C233" s="11" t="str">
        <f>IF('[1]#export'!A241="","",'[1]#export'!D241)</f>
        <v>Active Minds</v>
      </c>
      <c r="D233" s="11" t="str">
        <f>IF('[1]#export'!A241="","",'[1]#fixed_data'!$B$3)</f>
        <v>GBP</v>
      </c>
      <c r="E233" s="12">
        <f>IF('[1]#export'!A241="","",'[1]#export'!E241)</f>
        <v>4000</v>
      </c>
      <c r="F233" s="13" t="str">
        <f>IF('[1]#export'!A241="","",TEXT('[1]#export'!F241,"yyyy-mm-dd"))</f>
        <v>2021-03-15</v>
      </c>
      <c r="G233" s="13" t="str">
        <f>IF('[1]#export'!A241="","",IF('[1]#export'!J241="","",TEXT('[1]#export'!J241,"yyyy-mm-dd")))</f>
        <v>2021-04-12</v>
      </c>
      <c r="H233" s="11" t="str">
        <f>IF('[1]#export'!A241="","",'[1]#export'!K241)</f>
        <v>12</v>
      </c>
      <c r="I233" s="11" t="str">
        <f>IF('[1]#export'!A241="","",IF(LEFT('[1]#export'!C241,3)="GB-",'[1]#export'!C241,IF(AND(K233="",L233=""),'[1]#fixed_data'!$B$4&amp;SUBSTITUTE(J233," ","-"),IF(K233="","GB-COH-"&amp;L233,IF(LEFT(K233,2)="SC","GB-SC-"&amp;K233,IF(AND(LEFT(K233,1)="1",LEN(K233)=6),"GB-NIC-"&amp;K233,"GB-CHC-"&amp;K233))))))</f>
        <v>GB-CHC-1041474</v>
      </c>
      <c r="J233" s="11" t="str">
        <f>IF('[1]#export'!A241="","",'[1]#export'!B241)</f>
        <v xml:space="preserve">Axis Educational Trust </v>
      </c>
      <c r="K233" s="14" t="str">
        <f>IF('[1]#export'!A241="","",IF(ISBLANK('[1]#export'!C241),"",IF(LEFT('[1]#export'!C241,3)="GB-","",'[1]#export'!C241)))</f>
        <v>1041474</v>
      </c>
      <c r="L233" s="14"/>
      <c r="M233" s="11" t="str">
        <f>IF('[1]#export'!A241="","",IF('[1]#export'!H241="","",'[1]#export'!H241))</f>
        <v>N12 0EH</v>
      </c>
      <c r="N233" s="11" t="str">
        <f>IF('[1]#export'!A241="","",IF('[1]#export'!L241="","",IF(LEFT('[1]#export'!L241,4)="http",'[1]#export'!L241,"http://"&amp;TRIM('[1]#export'!L241))))</f>
        <v>http://www.axiseducationaltrust.org</v>
      </c>
      <c r="O233" s="11" t="str">
        <f>IF('[1]#export'!A241="","",IF('[1]#export'!G241="","",IF(LEFT('[1]#export'!G241,13)="Discretionary","Multiple Boroughs",SUBSTITUTE('[1]#export'!G241,CHAR(10),", "))))</f>
        <v>Barnet</v>
      </c>
      <c r="P233" s="11" t="str">
        <f>IF('[1]#export'!A241="","",'[1]#fixed_data'!$B$5)</f>
        <v>GB-CHC-237725</v>
      </c>
      <c r="Q233" s="11" t="str">
        <f>IF('[1]#export'!A241="","",'[1]#fixed_data'!$B$6)</f>
        <v>John Lyon's Charity</v>
      </c>
      <c r="R233" s="11" t="str">
        <f>IF('[1]#export'!A241="","",IF('[1]#export'!N241="","",'[1]#export'!N241))</f>
        <v>SHAF</v>
      </c>
      <c r="S233" s="15" t="str">
        <f>IF('[1]#export'!A241="","",IF('[1]#export'!M241="","",'[1]#export'!M241))</f>
        <v>COVID-19</v>
      </c>
      <c r="T233" s="15" t="str">
        <f>IF('[1]#export'!A241="","",IF(AND(VALUE('[1]#export'!K241)&gt;12,OR('[1]#export'!M241="Bursary",'[1]#export'!M241="Main Grant")),"Multiple year grants are approved in principle for the full term as outlined but are subject to satisfactory reporting and annual authority from the Charity's Trustee to release each tranche.",""))</f>
        <v/>
      </c>
      <c r="U233" s="15" t="str">
        <f>IF('[1]#export'!A241="","",IF('[1]#export'!Q241="","",'[1]#export'!Q241))</f>
        <v>Direct Project Costs</v>
      </c>
      <c r="V233" s="15" t="str">
        <f>IF('[1]#export'!A241="","",IF('[1]#export'!O241="","",'[1]#export'!O241))</f>
        <v>Education &amp; Learning</v>
      </c>
      <c r="W233" s="15" t="str">
        <f>IF('[1]#export'!O241="","",'[1]#export'!$O$1)</f>
        <v>Programme Area</v>
      </c>
      <c r="X233" s="15" t="str">
        <f>IF('[1]#export'!A241="","",IF('[1]#export'!P241="","",'[1]#export'!P241))</f>
        <v>5-19 (School Age CYP)</v>
      </c>
      <c r="Y233" s="15" t="str">
        <f>IF('[1]#export'!P241="","",'[1]#export'!$P$1)</f>
        <v>Age Group</v>
      </c>
      <c r="Z233" s="16">
        <f>IF('[1]#export'!A241="","",'[1]#export'!I241)</f>
        <v>44670</v>
      </c>
      <c r="AA233" s="11" t="str">
        <f>IF('[1]#export'!A241="","",'[1]#fixed_data'!$B$8)</f>
        <v>http://jlc.london/</v>
      </c>
    </row>
    <row r="234" spans="1:27" x14ac:dyDescent="0.25">
      <c r="A234" s="11" t="str">
        <f>IF('[1]#export'!A242="","",CONCATENATE('[1]#fixed_data'!$B$2&amp;'[1]#export'!A242))</f>
        <v>360G-JLC-108547</v>
      </c>
      <c r="B234" s="11" t="str">
        <f>IF('[1]#export'!A242="","",CONCATENATE('[1]#export'!N242&amp;" grant to "&amp;'[1]#export'!B242))</f>
        <v>SHAF grant to Our Time</v>
      </c>
      <c r="C234" s="11" t="str">
        <f>IF('[1]#export'!A242="","",'[1]#export'!D242)</f>
        <v>Breaking the silence - our lockdown story (Young people’s film/theatre project)</v>
      </c>
      <c r="D234" s="11" t="str">
        <f>IF('[1]#export'!A242="","",'[1]#fixed_data'!$B$3)</f>
        <v>GBP</v>
      </c>
      <c r="E234" s="12">
        <f>IF('[1]#export'!A242="","",'[1]#export'!E242)</f>
        <v>3500</v>
      </c>
      <c r="F234" s="13" t="str">
        <f>IF('[1]#export'!A242="","",TEXT('[1]#export'!F242,"yyyy-mm-dd"))</f>
        <v>2021-03-15</v>
      </c>
      <c r="G234" s="13" t="str">
        <f>IF('[1]#export'!A242="","",IF('[1]#export'!J242="","",TEXT('[1]#export'!J242,"yyyy-mm-dd")))</f>
        <v>2021-04-06</v>
      </c>
      <c r="H234" s="11" t="str">
        <f>IF('[1]#export'!A242="","",'[1]#export'!K242)</f>
        <v>12</v>
      </c>
      <c r="I234" s="11" t="str">
        <f>IF('[1]#export'!A242="","",IF(LEFT('[1]#export'!C242,3)="GB-",'[1]#export'!C242,IF(AND(K234="",L234=""),'[1]#fixed_data'!$B$4&amp;SUBSTITUTE(J234," ","-"),IF(K234="","GB-COH-"&amp;L234,IF(LEFT(K234,2)="SC","GB-SC-"&amp;K234,IF(AND(LEFT(K234,1)="1",LEN(K234)=6),"GB-NIC-"&amp;K234,"GB-CHC-"&amp;K234))))))</f>
        <v>GB-CHC-1147087</v>
      </c>
      <c r="J234" s="11" t="str">
        <f>IF('[1]#export'!A242="","",'[1]#export'!B242)</f>
        <v>Our Time</v>
      </c>
      <c r="K234" s="14" t="str">
        <f>IF('[1]#export'!A242="","",IF(ISBLANK('[1]#export'!C242),"",IF(LEFT('[1]#export'!C242,3)="GB-","",'[1]#export'!C242)))</f>
        <v>1147087</v>
      </c>
      <c r="L234" s="14"/>
      <c r="M234" s="11" t="str">
        <f>IF('[1]#export'!A242="","",IF('[1]#export'!H242="","",'[1]#export'!H242))</f>
        <v>N2 9DT</v>
      </c>
      <c r="N234" s="11" t="str">
        <f>IF('[1]#export'!A242="","",IF('[1]#export'!L242="","",IF(LEFT('[1]#export'!L242,4)="http",'[1]#export'!L242,"http://"&amp;TRIM('[1]#export'!L242))))</f>
        <v>http://ourtime.org.uk/</v>
      </c>
      <c r="O234" s="11" t="str">
        <f>IF('[1]#export'!A242="","",IF('[1]#export'!G242="","",IF(LEFT('[1]#export'!G242,13)="Discretionary","Multiple Boroughs",SUBSTITUTE('[1]#export'!G242,CHAR(10),", "))))</f>
        <v>Brent</v>
      </c>
      <c r="P234" s="11" t="str">
        <f>IF('[1]#export'!A242="","",'[1]#fixed_data'!$B$5)</f>
        <v>GB-CHC-237725</v>
      </c>
      <c r="Q234" s="11" t="str">
        <f>IF('[1]#export'!A242="","",'[1]#fixed_data'!$B$6)</f>
        <v>John Lyon's Charity</v>
      </c>
      <c r="R234" s="11" t="str">
        <f>IF('[1]#export'!A242="","",IF('[1]#export'!N242="","",'[1]#export'!N242))</f>
        <v>SHAF</v>
      </c>
      <c r="S234" s="15" t="str">
        <f>IF('[1]#export'!A242="","",IF('[1]#export'!M242="","",'[1]#export'!M242))</f>
        <v>COVID-19</v>
      </c>
      <c r="T234" s="15" t="str">
        <f>IF('[1]#export'!A242="","",IF(AND(VALUE('[1]#export'!K242)&gt;12,OR('[1]#export'!M242="Bursary",'[1]#export'!M242="Main Grant")),"Multiple year grants are approved in principle for the full term as outlined but are subject to satisfactory reporting and annual authority from the Charity's Trustee to release each tranche.",""))</f>
        <v/>
      </c>
      <c r="U234" s="15" t="str">
        <f>IF('[1]#export'!A242="","",IF('[1]#export'!Q242="","",'[1]#export'!Q242))</f>
        <v>Direct Project Costs</v>
      </c>
      <c r="V234" s="15" t="str">
        <f>IF('[1]#export'!A242="","",IF('[1]#export'!O242="","",'[1]#export'!O242))</f>
        <v>Arts &amp; Science</v>
      </c>
      <c r="W234" s="15" t="str">
        <f>IF('[1]#export'!O242="","",'[1]#export'!$O$1)</f>
        <v>Programme Area</v>
      </c>
      <c r="X234" s="15" t="str">
        <f>IF('[1]#export'!A242="","",IF('[1]#export'!P242="","",'[1]#export'!P242))</f>
        <v>0-25 Years Old</v>
      </c>
      <c r="Y234" s="15" t="str">
        <f>IF('[1]#export'!P242="","",'[1]#export'!$P$1)</f>
        <v>Age Group</v>
      </c>
      <c r="Z234" s="16">
        <f>IF('[1]#export'!A242="","",'[1]#export'!I242)</f>
        <v>44712</v>
      </c>
      <c r="AA234" s="11" t="str">
        <f>IF('[1]#export'!A242="","",'[1]#fixed_data'!$B$8)</f>
        <v>http://jlc.london/</v>
      </c>
    </row>
    <row r="235" spans="1:27" x14ac:dyDescent="0.25">
      <c r="A235" s="11" t="str">
        <f>IF('[1]#export'!A243="","",CONCATENATE('[1]#fixed_data'!$B$2&amp;'[1]#export'!A243))</f>
        <v>360G-JLC-108550</v>
      </c>
      <c r="B235" s="11" t="str">
        <f>IF('[1]#export'!A243="","",CONCATENATE('[1]#export'!N243&amp;" grant to "&amp;'[1]#export'!B243))</f>
        <v>SHAF grant to Urban Partnership Group</v>
      </c>
      <c r="C235" s="11" t="str">
        <f>IF('[1]#export'!A243="","",'[1]#export'!D243)</f>
        <v>Masbro Youth Club</v>
      </c>
      <c r="D235" s="11" t="str">
        <f>IF('[1]#export'!A243="","",'[1]#fixed_data'!$B$3)</f>
        <v>GBP</v>
      </c>
      <c r="E235" s="12">
        <f>IF('[1]#export'!A243="","",'[1]#export'!E243)</f>
        <v>3900</v>
      </c>
      <c r="F235" s="13" t="str">
        <f>IF('[1]#export'!A243="","",TEXT('[1]#export'!F243,"yyyy-mm-dd"))</f>
        <v>2021-03-15</v>
      </c>
      <c r="G235" s="13" t="str">
        <f>IF('[1]#export'!A243="","",IF('[1]#export'!J243="","",TEXT('[1]#export'!J243,"yyyy-mm-dd")))</f>
        <v>2021-04-06</v>
      </c>
      <c r="H235" s="11" t="str">
        <f>IF('[1]#export'!A243="","",'[1]#export'!K243)</f>
        <v>12</v>
      </c>
      <c r="I235" s="11" t="str">
        <f>IF('[1]#export'!A243="","",IF(LEFT('[1]#export'!C243,3)="GB-",'[1]#export'!C243,IF(AND(K235="",L235=""),'[1]#fixed_data'!$B$4&amp;SUBSTITUTE(J235," ","-"),IF(K235="","GB-COH-"&amp;L235,IF(LEFT(K235,2)="SC","GB-SC-"&amp;K235,IF(AND(LEFT(K235,1)="1",LEN(K235)=6),"GB-NIC-"&amp;K235,"GB-CHC-"&amp;K235))))))</f>
        <v>GB-CHC-1092258</v>
      </c>
      <c r="J235" s="11" t="str">
        <f>IF('[1]#export'!A243="","",'[1]#export'!B243)</f>
        <v>Urban Partnership Group</v>
      </c>
      <c r="K235" s="14" t="str">
        <f>IF('[1]#export'!A243="","",IF(ISBLANK('[1]#export'!C243),"",IF(LEFT('[1]#export'!C243,3)="GB-","",'[1]#export'!C243)))</f>
        <v>1092258</v>
      </c>
      <c r="L235" s="14"/>
      <c r="M235" s="11" t="str">
        <f>IF('[1]#export'!A243="","",IF('[1]#export'!H243="","",'[1]#export'!H243))</f>
        <v>W14 0LR</v>
      </c>
      <c r="N235" s="11" t="str">
        <f>IF('[1]#export'!A243="","",IF('[1]#export'!L243="","",IF(LEFT('[1]#export'!L243,4)="http",'[1]#export'!L243,"http://"&amp;TRIM('[1]#export'!L243))))</f>
        <v>http://www.upg.org.uk</v>
      </c>
      <c r="O235" s="11" t="str">
        <f>IF('[1]#export'!A243="","",IF('[1]#export'!G243="","",IF(LEFT('[1]#export'!G243,13)="Discretionary","Multiple Boroughs",SUBSTITUTE('[1]#export'!G243,CHAR(10),", "))))</f>
        <v>Ealing, RBKC, H&amp;F</v>
      </c>
      <c r="P235" s="11" t="str">
        <f>IF('[1]#export'!A243="","",'[1]#fixed_data'!$B$5)</f>
        <v>GB-CHC-237725</v>
      </c>
      <c r="Q235" s="11" t="str">
        <f>IF('[1]#export'!A243="","",'[1]#fixed_data'!$B$6)</f>
        <v>John Lyon's Charity</v>
      </c>
      <c r="R235" s="11" t="str">
        <f>IF('[1]#export'!A243="","",IF('[1]#export'!N243="","",'[1]#export'!N243))</f>
        <v>SHAF</v>
      </c>
      <c r="S235" s="15" t="str">
        <f>IF('[1]#export'!A243="","",IF('[1]#export'!M243="","",'[1]#export'!M243))</f>
        <v>COVID-19</v>
      </c>
      <c r="T235" s="15" t="str">
        <f>IF('[1]#export'!A243="","",IF(AND(VALUE('[1]#export'!K243)&gt;12,OR('[1]#export'!M243="Bursary",'[1]#export'!M243="Main Grant")),"Multiple year grants are approved in principle for the full term as outlined but are subject to satisfactory reporting and annual authority from the Charity's Trustee to release each tranche.",""))</f>
        <v/>
      </c>
      <c r="U235" s="15" t="str">
        <f>IF('[1]#export'!A243="","",IF('[1]#export'!Q243="","",'[1]#export'!Q243))</f>
        <v>Direct Project Costs</v>
      </c>
      <c r="V235" s="15" t="str">
        <f>IF('[1]#export'!A243="","",IF('[1]#export'!O243="","",'[1]#export'!O243))</f>
        <v>Youth Clubs &amp; Youth Activities</v>
      </c>
      <c r="W235" s="15" t="str">
        <f>IF('[1]#export'!O243="","",'[1]#export'!$O$1)</f>
        <v>Programme Area</v>
      </c>
      <c r="X235" s="15" t="str">
        <f>IF('[1]#export'!A243="","",IF('[1]#export'!P243="","",'[1]#export'!P243))</f>
        <v>5-19 (School Age CYP)</v>
      </c>
      <c r="Y235" s="15" t="str">
        <f>IF('[1]#export'!P243="","",'[1]#export'!$P$1)</f>
        <v>Age Group</v>
      </c>
      <c r="Z235" s="16">
        <f>IF('[1]#export'!A243="","",'[1]#export'!I243)</f>
        <v>44425</v>
      </c>
      <c r="AA235" s="11" t="str">
        <f>IF('[1]#export'!A243="","",'[1]#fixed_data'!$B$8)</f>
        <v>http://jlc.london/</v>
      </c>
    </row>
    <row r="236" spans="1:27" x14ac:dyDescent="0.25">
      <c r="A236" s="11" t="str">
        <f>IF('[1]#export'!A244="","",CONCATENATE('[1]#fixed_data'!$B$2&amp;'[1]#export'!A244))</f>
        <v>360G-JLC-108407</v>
      </c>
      <c r="B236" s="11" t="str">
        <f>IF('[1]#export'!A244="","",CONCATENATE('[1]#export'!N244&amp;" grant to "&amp;'[1]#export'!B244))</f>
        <v>Main grant to Adventure Play Hub</v>
      </c>
      <c r="C236" s="11" t="str">
        <f>IF('[1]#export'!A244="","",'[1]#export'!D244)</f>
        <v>Adventure Playhub Core Programme</v>
      </c>
      <c r="D236" s="11" t="str">
        <f>IF('[1]#export'!A244="","",'[1]#fixed_data'!$B$3)</f>
        <v>GBP</v>
      </c>
      <c r="E236" s="12">
        <f>IF('[1]#export'!A244="","",'[1]#export'!E244)</f>
        <v>75000</v>
      </c>
      <c r="F236" s="13" t="str">
        <f>IF('[1]#export'!A244="","",TEXT('[1]#export'!F244,"yyyy-mm-dd"))</f>
        <v>2021-03-10</v>
      </c>
      <c r="G236" s="13" t="str">
        <f>IF('[1]#export'!A244="","",IF('[1]#export'!J244="","",TEXT('[1]#export'!J244,"yyyy-mm-dd")))</f>
        <v>2021-04-01</v>
      </c>
      <c r="H236" s="11" t="str">
        <f>IF('[1]#export'!A244="","",'[1]#export'!K244)</f>
        <v>36</v>
      </c>
      <c r="I236" s="11" t="str">
        <f>IF('[1]#export'!A244="","",IF(LEFT('[1]#export'!C244,3)="GB-",'[1]#export'!C244,IF(AND(K236="",L236=""),'[1]#fixed_data'!$B$4&amp;SUBSTITUTE(J236," ","-"),IF(K236="","GB-COH-"&amp;L236,IF(LEFT(K236,2)="SC","GB-SC-"&amp;K236,IF(AND(LEFT(K236,1)="1",LEN(K236)=6),"GB-NIC-"&amp;K236,"GB-CHC-"&amp;K236))))))</f>
        <v>GB-CHC-1141000</v>
      </c>
      <c r="J236" s="11" t="str">
        <f>IF('[1]#export'!A244="","",'[1]#export'!B244)</f>
        <v>Adventure Play Hub</v>
      </c>
      <c r="K236" s="14" t="str">
        <f>IF('[1]#export'!A244="","",IF(ISBLANK('[1]#export'!C244),"",IF(LEFT('[1]#export'!C244,3)="GB-","",'[1]#export'!C244)))</f>
        <v>1141000</v>
      </c>
      <c r="L236" s="14"/>
      <c r="M236" s="11" t="str">
        <f>IF('[1]#export'!A244="","",IF('[1]#export'!H244="","",'[1]#export'!H244))</f>
        <v>NW8 6LP</v>
      </c>
      <c r="N236" s="11" t="str">
        <f>IF('[1]#export'!A244="","",IF('[1]#export'!L244="","",IF(LEFT('[1]#export'!L244,4)="http",'[1]#export'!L244,"http://"&amp;TRIM('[1]#export'!L244))))</f>
        <v>http://www.adventureplayhub.org</v>
      </c>
      <c r="O236" s="11" t="str">
        <f>IF('[1]#export'!A244="","",IF('[1]#export'!G244="","",IF(LEFT('[1]#export'!G244,13)="Discretionary","Multiple Boroughs",SUBSTITUTE('[1]#export'!G244,CHAR(10),", "))))</f>
        <v>Westminster, RBKC, Camden</v>
      </c>
      <c r="P236" s="11" t="str">
        <f>IF('[1]#export'!A244="","",'[1]#fixed_data'!$B$5)</f>
        <v>GB-CHC-237725</v>
      </c>
      <c r="Q236" s="11" t="str">
        <f>IF('[1]#export'!A244="","",'[1]#fixed_data'!$B$6)</f>
        <v>John Lyon's Charity</v>
      </c>
      <c r="R236" s="11" t="str">
        <f>IF('[1]#export'!A244="","",IF('[1]#export'!N244="","",'[1]#export'!N244))</f>
        <v>Main</v>
      </c>
      <c r="S236" s="15" t="str">
        <f>IF('[1]#export'!A244="","",IF('[1]#export'!M244="","",'[1]#export'!M244))</f>
        <v>Main Grant</v>
      </c>
      <c r="T236" s="15" t="str">
        <f>IF('[1]#export'!A244="","",IF(AND(VALUE('[1]#export'!K244)&gt;12,OR('[1]#export'!M244="Bursary",'[1]#export'!M244="Main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6" s="15" t="str">
        <f>IF('[1]#export'!A244="","",IF('[1]#export'!Q244="","",'[1]#export'!Q244))</f>
        <v>Core Costs</v>
      </c>
      <c r="V236" s="15" t="str">
        <f>IF('[1]#export'!A244="","",IF('[1]#export'!O244="","",'[1]#export'!O244))</f>
        <v>Children &amp; Families</v>
      </c>
      <c r="W236" s="15" t="str">
        <f>IF('[1]#export'!O244="","",'[1]#export'!$O$1)</f>
        <v>Programme Area</v>
      </c>
      <c r="X236" s="15" t="str">
        <f>IF('[1]#export'!A244="","",IF('[1]#export'!P244="","",'[1]#export'!P244))</f>
        <v>5-11 (Primary Children)</v>
      </c>
      <c r="Y236" s="15" t="str">
        <f>IF('[1]#export'!P244="","",'[1]#export'!$P$1)</f>
        <v>Age Group</v>
      </c>
      <c r="Z236" s="16">
        <f>IF('[1]#export'!A244="","",'[1]#export'!I244)</f>
        <v>44665</v>
      </c>
      <c r="AA236" s="11" t="str">
        <f>IF('[1]#export'!A244="","",'[1]#fixed_data'!$B$8)</f>
        <v>http://jlc.london/</v>
      </c>
    </row>
    <row r="237" spans="1:27" x14ac:dyDescent="0.25">
      <c r="A237" s="11" t="str">
        <f>IF('[1]#export'!A245="","",CONCATENATE('[1]#fixed_data'!$B$2&amp;'[1]#export'!A245))</f>
        <v>360G-JLC-108452</v>
      </c>
      <c r="B237" s="11" t="str">
        <f>IF('[1]#export'!A245="","",CONCATENATE('[1]#export'!N245&amp;" grant to "&amp;'[1]#export'!B245))</f>
        <v>Main grant to The Archer Academy</v>
      </c>
      <c r="C237" s="11" t="str">
        <f>IF('[1]#export'!A245="","",'[1]#export'!D245)</f>
        <v>Enrichment Programme</v>
      </c>
      <c r="D237" s="11" t="str">
        <f>IF('[1]#export'!A245="","",'[1]#fixed_data'!$B$3)</f>
        <v>GBP</v>
      </c>
      <c r="E237" s="12">
        <f>IF('[1]#export'!A245="","",'[1]#export'!E245)</f>
        <v>78900</v>
      </c>
      <c r="F237" s="13" t="str">
        <f>IF('[1]#export'!A245="","",TEXT('[1]#export'!F245,"yyyy-mm-dd"))</f>
        <v>2021-03-10</v>
      </c>
      <c r="G237" s="13" t="str">
        <f>IF('[1]#export'!A245="","",IF('[1]#export'!J245="","",TEXT('[1]#export'!J245,"yyyy-mm-dd")))</f>
        <v>2021-11-01</v>
      </c>
      <c r="H237" s="11" t="str">
        <f>IF('[1]#export'!A245="","",'[1]#export'!K245)</f>
        <v>36</v>
      </c>
      <c r="I237" s="18" t="s">
        <v>63</v>
      </c>
      <c r="J237" s="11" t="str">
        <f>IF('[1]#export'!A245="","",'[1]#export'!B245)</f>
        <v>The Archer Academy</v>
      </c>
      <c r="K237" s="14" t="str">
        <f>IF('[1]#export'!A245="","",IF(ISBLANK('[1]#export'!C245),"",IF(LEFT('[1]#export'!C245,3)="GB-","",'[1]#export'!C245)))</f>
        <v/>
      </c>
      <c r="L237" s="14"/>
      <c r="M237" s="11" t="str">
        <f>IF('[1]#export'!A245="","",IF('[1]#export'!H245="","",'[1]#export'!H245))</f>
        <v>N2 8GA</v>
      </c>
      <c r="N237" s="11" t="str">
        <f>IF('[1]#export'!A245="","",IF('[1]#export'!L245="","",IF(LEFT('[1]#export'!L245,4)="http",'[1]#export'!L245,"http://"&amp;TRIM('[1]#export'!L245))))</f>
        <v>http://www.thearcheracademy.org.uk/</v>
      </c>
      <c r="O237" s="11" t="str">
        <f>IF('[1]#export'!A245="","",IF('[1]#export'!G245="","",IF(LEFT('[1]#export'!G245,13)="Discretionary","Multiple Boroughs",SUBSTITUTE('[1]#export'!G245,CHAR(10),", "))))</f>
        <v>Barnet</v>
      </c>
      <c r="P237" s="11" t="str">
        <f>IF('[1]#export'!A245="","",'[1]#fixed_data'!$B$5)</f>
        <v>GB-CHC-237725</v>
      </c>
      <c r="Q237" s="11" t="str">
        <f>IF('[1]#export'!A245="","",'[1]#fixed_data'!$B$6)</f>
        <v>John Lyon's Charity</v>
      </c>
      <c r="R237" s="11" t="str">
        <f>IF('[1]#export'!A245="","",IF('[1]#export'!N245="","",'[1]#export'!N245))</f>
        <v>Main</v>
      </c>
      <c r="S237" s="15" t="str">
        <f>IF('[1]#export'!A245="","",IF('[1]#export'!M245="","",'[1]#export'!M245))</f>
        <v>Main Grant</v>
      </c>
      <c r="T237" s="15" t="str">
        <f>IF('[1]#export'!A245="","",IF(AND(VALUE('[1]#export'!K245)&gt;12,OR('[1]#export'!M245="Bursary",'[1]#export'!M245="Main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7" s="15" t="str">
        <f>IF('[1]#export'!A245="","",IF('[1]#export'!Q245="","",'[1]#export'!Q245))</f>
        <v>Direct Project Costs</v>
      </c>
      <c r="V237" s="15" t="str">
        <f>IF('[1]#export'!A245="","",IF('[1]#export'!O245="","",'[1]#export'!O245))</f>
        <v>Education &amp; Learning</v>
      </c>
      <c r="W237" s="15" t="str">
        <f>IF('[1]#export'!O245="","",'[1]#export'!$O$1)</f>
        <v>Programme Area</v>
      </c>
      <c r="X237" s="15" t="str">
        <f>IF('[1]#export'!A245="","",IF('[1]#export'!P245="","",'[1]#export'!P245))</f>
        <v>11-19 (Secondary YP)</v>
      </c>
      <c r="Y237" s="15" t="str">
        <f>IF('[1]#export'!P245="","",'[1]#export'!$P$1)</f>
        <v>Age Group</v>
      </c>
      <c r="Z237" s="16">
        <f>IF('[1]#export'!A245="","",'[1]#export'!I245)</f>
        <v>44491</v>
      </c>
      <c r="AA237" s="11" t="str">
        <f>IF('[1]#export'!A245="","",'[1]#fixed_data'!$B$8)</f>
        <v>http://jlc.london/</v>
      </c>
    </row>
    <row r="238" spans="1:27" x14ac:dyDescent="0.25">
      <c r="A238" s="11" t="str">
        <f>IF('[1]#export'!A246="","",CONCATENATE('[1]#fixed_data'!$B$2&amp;'[1]#export'!A246))</f>
        <v>360G-JLC-108450</v>
      </c>
      <c r="B238" s="11" t="str">
        <f>IF('[1]#export'!A246="","",CONCATENATE('[1]#export'!N246&amp;" grant to "&amp;'[1]#export'!B246))</f>
        <v>Main grant to Camden Music Service</v>
      </c>
      <c r="C238" s="11" t="str">
        <f>IF('[1]#export'!A246="","",'[1]#export'!D246)</f>
        <v>Camden Music Bursaries</v>
      </c>
      <c r="D238" s="11" t="str">
        <f>IF('[1]#export'!A246="","",'[1]#fixed_data'!$B$3)</f>
        <v>GBP</v>
      </c>
      <c r="E238" s="12">
        <f>IF('[1]#export'!A246="","",'[1]#export'!E246)</f>
        <v>50800</v>
      </c>
      <c r="F238" s="13" t="str">
        <f>IF('[1]#export'!A246="","",TEXT('[1]#export'!F246,"yyyy-mm-dd"))</f>
        <v>2021-03-10</v>
      </c>
      <c r="G238" s="13" t="str">
        <f>IF('[1]#export'!A246="","",IF('[1]#export'!J246="","",TEXT('[1]#export'!J246,"yyyy-mm-dd")))</f>
        <v>2021-05-03</v>
      </c>
      <c r="H238" s="11" t="str">
        <f>IF('[1]#export'!A246="","",'[1]#export'!K246)</f>
        <v>60</v>
      </c>
      <c r="I238" s="11" t="s">
        <v>64</v>
      </c>
      <c r="J238" s="11" t="str">
        <f>IF('[1]#export'!A246="","",'[1]#export'!B246)</f>
        <v>Camden Music Service</v>
      </c>
      <c r="K238" s="14" t="str">
        <f>IF('[1]#export'!A246="","",IF(ISBLANK('[1]#export'!C246),"",IF(LEFT('[1]#export'!C246,3)="GB-","",'[1]#export'!C246)))</f>
        <v/>
      </c>
      <c r="L238" s="14"/>
      <c r="M238" s="11" t="str">
        <f>IF('[1]#export'!A246="","",IF('[1]#export'!H246="","",'[1]#export'!H246))</f>
        <v>NW1 1BD</v>
      </c>
      <c r="N238" s="11" t="str">
        <f>IF('[1]#export'!A246="","",IF('[1]#export'!L246="","",IF(LEFT('[1]#export'!L246,4)="http",'[1]#export'!L246,"http://"&amp;TRIM('[1]#export'!L246))))</f>
        <v>http://www.camden.gov.uk/musicservice</v>
      </c>
      <c r="O238" s="11" t="str">
        <f>IF('[1]#export'!A246="","",IF('[1]#export'!G246="","",IF(LEFT('[1]#export'!G246,13)="Discretionary","Multiple Boroughs",SUBSTITUTE('[1]#export'!G246,CHAR(10),", "))))</f>
        <v>Camden</v>
      </c>
      <c r="P238" s="11" t="str">
        <f>IF('[1]#export'!A246="","",'[1]#fixed_data'!$B$5)</f>
        <v>GB-CHC-237725</v>
      </c>
      <c r="Q238" s="11" t="str">
        <f>IF('[1]#export'!A246="","",'[1]#fixed_data'!$B$6)</f>
        <v>John Lyon's Charity</v>
      </c>
      <c r="R238" s="11" t="str">
        <f>IF('[1]#export'!A246="","",IF('[1]#export'!N246="","",'[1]#export'!N246))</f>
        <v>Main</v>
      </c>
      <c r="S238" s="15" t="str">
        <f>IF('[1]#export'!A246="","",IF('[1]#export'!M246="","",'[1]#export'!M246))</f>
        <v>Main Grant</v>
      </c>
      <c r="T238" s="15" t="str">
        <f>IF('[1]#export'!A246="","",IF(AND(VALUE('[1]#export'!K246)&gt;12,OR('[1]#export'!M246="Bursary",'[1]#export'!M246="Main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8" s="15" t="str">
        <f>IF('[1]#export'!A246="","",IF('[1]#export'!Q246="","",'[1]#export'!Q246))</f>
        <v>Bursaries</v>
      </c>
      <c r="V238" s="15" t="str">
        <f>IF('[1]#export'!A246="","",IF('[1]#export'!O246="","",'[1]#export'!O246))</f>
        <v>Arts &amp; Science</v>
      </c>
      <c r="W238" s="15" t="str">
        <f>IF('[1]#export'!O246="","",'[1]#export'!$O$1)</f>
        <v>Programme Area</v>
      </c>
      <c r="X238" s="15" t="str">
        <f>IF('[1]#export'!A246="","",IF('[1]#export'!P246="","",'[1]#export'!P246))</f>
        <v>5-19 (School Age CYP)</v>
      </c>
      <c r="Y238" s="15" t="str">
        <f>IF('[1]#export'!P246="","",'[1]#export'!$P$1)</f>
        <v>Age Group</v>
      </c>
      <c r="Z238" s="16">
        <f>IF('[1]#export'!A246="","",'[1]#export'!I246)</f>
        <v>44727</v>
      </c>
      <c r="AA238" s="11" t="str">
        <f>IF('[1]#export'!A246="","",'[1]#fixed_data'!$B$8)</f>
        <v>http://jlc.london/</v>
      </c>
    </row>
    <row r="239" spans="1:27" x14ac:dyDescent="0.25">
      <c r="A239" s="11" t="str">
        <f>IF('[1]#export'!A247="","",CONCATENATE('[1]#fixed_data'!$B$2&amp;'[1]#export'!A247))</f>
        <v>360G-JLC-108221</v>
      </c>
      <c r="B239" s="11" t="str">
        <f>IF('[1]#export'!A247="","",CONCATENATE('[1]#export'!N247&amp;" grant to "&amp;'[1]#export'!B247))</f>
        <v>Main grant to Caraf Centre</v>
      </c>
      <c r="C239" s="11" t="str">
        <f>IF('[1]#export'!A247="","",'[1]#export'!D247)</f>
        <v>Centre Manager Salary</v>
      </c>
      <c r="D239" s="11" t="str">
        <f>IF('[1]#export'!A247="","",'[1]#fixed_data'!$B$3)</f>
        <v>GBP</v>
      </c>
      <c r="E239" s="12">
        <f>IF('[1]#export'!A247="","",'[1]#export'!E247)</f>
        <v>36000</v>
      </c>
      <c r="F239" s="13" t="str">
        <f>IF('[1]#export'!A247="","",TEXT('[1]#export'!F247,"yyyy-mm-dd"))</f>
        <v>2021-03-10</v>
      </c>
      <c r="G239" s="13" t="str">
        <f>IF('[1]#export'!A247="","",IF('[1]#export'!J247="","",TEXT('[1]#export'!J247,"yyyy-mm-dd")))</f>
        <v>2021-04-01</v>
      </c>
      <c r="H239" s="11" t="str">
        <f>IF('[1]#export'!A247="","",'[1]#export'!K247)</f>
        <v>36</v>
      </c>
      <c r="I239" s="11" t="str">
        <f>IF('[1]#export'!A247="","",IF(LEFT('[1]#export'!C247,3)="GB-",'[1]#export'!C247,IF(AND(K239="",L239=""),'[1]#fixed_data'!$B$4&amp;SUBSTITUTE(J239," ","-"),IF(K239="","GB-COH-"&amp;L239,IF(LEFT(K239,2)="SC","GB-SC-"&amp;K239,IF(AND(LEFT(K239,1)="1",LEN(K239)=6),"GB-NIC-"&amp;K239,"GB-CHC-"&amp;K239))))))</f>
        <v>GB-CHC-802760</v>
      </c>
      <c r="J239" s="11" t="str">
        <f>IF('[1]#export'!A247="","",'[1]#export'!B247)</f>
        <v>Caraf Centre</v>
      </c>
      <c r="K239" s="14" t="str">
        <f>IF('[1]#export'!A247="","",IF(ISBLANK('[1]#export'!C247),"",IF(LEFT('[1]#export'!C247,3)="GB-","",'[1]#export'!C247)))</f>
        <v>802760</v>
      </c>
      <c r="L239" s="14"/>
      <c r="M239" s="11" t="str">
        <f>IF('[1]#export'!A247="","",IF('[1]#export'!H247="","",'[1]#export'!H247))</f>
        <v>NW5 4EZ</v>
      </c>
      <c r="N239" s="11" t="str">
        <f>IF('[1]#export'!A247="","",IF('[1]#export'!L247="","",IF(LEFT('[1]#export'!L247,4)="http",'[1]#export'!L247,"http://"&amp;TRIM('[1]#export'!L247))))</f>
        <v>http://www.thecarafcentre.org.uk/</v>
      </c>
      <c r="O239" s="11" t="str">
        <f>IF('[1]#export'!A247="","",IF('[1]#export'!G247="","",IF(LEFT('[1]#export'!G247,13)="Discretionary","Multiple Boroughs",SUBSTITUTE('[1]#export'!G247,CHAR(10),", "))))</f>
        <v>Camden</v>
      </c>
      <c r="P239" s="11" t="str">
        <f>IF('[1]#export'!A247="","",'[1]#fixed_data'!$B$5)</f>
        <v>GB-CHC-237725</v>
      </c>
      <c r="Q239" s="11" t="str">
        <f>IF('[1]#export'!A247="","",'[1]#fixed_data'!$B$6)</f>
        <v>John Lyon's Charity</v>
      </c>
      <c r="R239" s="11" t="str">
        <f>IF('[1]#export'!A247="","",IF('[1]#export'!N247="","",'[1]#export'!N247))</f>
        <v>Main</v>
      </c>
      <c r="S239" s="15" t="str">
        <f>IF('[1]#export'!A247="","",IF('[1]#export'!M247="","",'[1]#export'!M247))</f>
        <v>Main Grant</v>
      </c>
      <c r="T239" s="15" t="str">
        <f>IF('[1]#export'!A247="","",IF(AND(VALUE('[1]#export'!K247)&gt;12,OR('[1]#export'!M247="Bursary",'[1]#export'!M247="Main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9" s="15" t="str">
        <f>IF('[1]#export'!A247="","",IF('[1]#export'!Q247="","",'[1]#export'!Q247))</f>
        <v>Salary Costs</v>
      </c>
      <c r="V239" s="15" t="str">
        <f>IF('[1]#export'!A247="","",IF('[1]#export'!O247="","",'[1]#export'!O247))</f>
        <v>Education &amp; Learning</v>
      </c>
      <c r="W239" s="15" t="str">
        <f>IF('[1]#export'!O247="","",'[1]#export'!$O$1)</f>
        <v>Programme Area</v>
      </c>
      <c r="X239" s="15" t="str">
        <f>IF('[1]#export'!A247="","",IF('[1]#export'!P247="","",'[1]#export'!P247))</f>
        <v>0-25 Years Old</v>
      </c>
      <c r="Y239" s="15" t="str">
        <f>IF('[1]#export'!P247="","",'[1]#export'!$P$1)</f>
        <v>Age Group</v>
      </c>
      <c r="Z239" s="16">
        <f>IF('[1]#export'!A247="","",'[1]#export'!I247)</f>
        <v>44707</v>
      </c>
      <c r="AA239" s="11" t="str">
        <f>IF('[1]#export'!A247="","",'[1]#fixed_data'!$B$8)</f>
        <v>http://jlc.london/</v>
      </c>
    </row>
    <row r="240" spans="1:27" x14ac:dyDescent="0.25">
      <c r="A240" s="11" t="str">
        <f>IF('[1]#export'!A248="","",CONCATENATE('[1]#fixed_data'!$B$2&amp;'[1]#export'!A248))</f>
        <v>360G-JLC-108299</v>
      </c>
      <c r="B240" s="11" t="str">
        <f>IF('[1]#export'!A248="","",CONCATENATE('[1]#export'!N248&amp;" grant to "&amp;'[1]#export'!B248))</f>
        <v>Main grant to Central London Youth Development Trust</v>
      </c>
      <c r="C240" s="11" t="str">
        <f>IF('[1]#export'!A248="","",'[1]#export'!D248)</f>
        <v>Project Director's Salary</v>
      </c>
      <c r="D240" s="11" t="str">
        <f>IF('[1]#export'!A248="","",'[1]#fixed_data'!$B$3)</f>
        <v>GBP</v>
      </c>
      <c r="E240" s="12">
        <f>IF('[1]#export'!A248="","",'[1]#export'!E248)</f>
        <v>58500</v>
      </c>
      <c r="F240" s="13" t="str">
        <f>IF('[1]#export'!A248="","",TEXT('[1]#export'!F248,"yyyy-mm-dd"))</f>
        <v>2021-03-10</v>
      </c>
      <c r="G240" s="13" t="str">
        <f>IF('[1]#export'!A248="","",IF('[1]#export'!J248="","",TEXT('[1]#export'!J248,"yyyy-mm-dd")))</f>
        <v>2021-04-01</v>
      </c>
      <c r="H240" s="11" t="str">
        <f>IF('[1]#export'!A248="","",'[1]#export'!K248)</f>
        <v>36</v>
      </c>
      <c r="I240" s="11" t="str">
        <f>IF('[1]#export'!A248="","",IF(LEFT('[1]#export'!C248,3)="GB-",'[1]#export'!C248,IF(AND(K240="",L240=""),'[1]#fixed_data'!$B$4&amp;SUBSTITUTE(J240," ","-"),IF(K240="","GB-COH-"&amp;L240,IF(LEFT(K240,2)="SC","GB-SC-"&amp;K240,IF(AND(LEFT(K240,1)="1",LEN(K240)=6),"GB-NIC-"&amp;K240,"GB-CHC-"&amp;K240))))))</f>
        <v>GB-CHC-1103633</v>
      </c>
      <c r="J240" s="11" t="str">
        <f>IF('[1]#export'!A248="","",'[1]#export'!B248)</f>
        <v>Central London Youth Development Trust</v>
      </c>
      <c r="K240" s="14" t="str">
        <f>IF('[1]#export'!A248="","",IF(ISBLANK('[1]#export'!C248),"",IF(LEFT('[1]#export'!C248,3)="GB-","",'[1]#export'!C248)))</f>
        <v>1103633</v>
      </c>
      <c r="L240" s="14"/>
      <c r="M240" s="11" t="str">
        <f>IF('[1]#export'!A248="","",IF('[1]#export'!H248="","",'[1]#export'!H248))</f>
        <v>NW8 8PT</v>
      </c>
      <c r="N240" s="11" t="str">
        <f>IF('[1]#export'!A248="","",IF('[1]#export'!L248="","",IF(LEFT('[1]#export'!L248,4)="http",'[1]#export'!L248,"http://"&amp;TRIM('[1]#export'!L248))))</f>
        <v>http://www.clyd.co.uk</v>
      </c>
      <c r="O240" s="11" t="str">
        <f>IF('[1]#export'!A248="","",IF('[1]#export'!G248="","",IF(LEFT('[1]#export'!G248,13)="Discretionary","Multiple Boroughs",SUBSTITUTE('[1]#export'!G248,CHAR(10),", "))))</f>
        <v>Westminster, Brent, RBKC, Camden</v>
      </c>
      <c r="P240" s="11" t="str">
        <f>IF('[1]#export'!A248="","",'[1]#fixed_data'!$B$5)</f>
        <v>GB-CHC-237725</v>
      </c>
      <c r="Q240" s="11" t="str">
        <f>IF('[1]#export'!A248="","",'[1]#fixed_data'!$B$6)</f>
        <v>John Lyon's Charity</v>
      </c>
      <c r="R240" s="11" t="str">
        <f>IF('[1]#export'!A248="","",IF('[1]#export'!N248="","",'[1]#export'!N248))</f>
        <v>Main</v>
      </c>
      <c r="S240" s="15" t="str">
        <f>IF('[1]#export'!A248="","",IF('[1]#export'!M248="","",'[1]#export'!M248))</f>
        <v>Main Grant</v>
      </c>
      <c r="T240" s="15" t="str">
        <f>IF('[1]#export'!A248="","",IF(AND(VALUE('[1]#export'!K248)&gt;12,OR('[1]#export'!M248="Bursary",'[1]#export'!M248="Main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0" s="15" t="str">
        <f>IF('[1]#export'!A248="","",IF('[1]#export'!Q248="","",'[1]#export'!Q248))</f>
        <v>Salary Costs</v>
      </c>
      <c r="V240" s="15" t="str">
        <f>IF('[1]#export'!A248="","",IF('[1]#export'!O248="","",'[1]#export'!O248))</f>
        <v>Youth Clubs &amp; Youth Activities</v>
      </c>
      <c r="W240" s="15" t="str">
        <f>IF('[1]#export'!O248="","",'[1]#export'!$O$1)</f>
        <v>Programme Area</v>
      </c>
      <c r="X240" s="15" t="str">
        <f>IF('[1]#export'!A248="","",IF('[1]#export'!P248="","",'[1]#export'!P248))</f>
        <v>5-19 (School Age CYP)</v>
      </c>
      <c r="Y240" s="15" t="str">
        <f>IF('[1]#export'!P248="","",'[1]#export'!$P$1)</f>
        <v>Age Group</v>
      </c>
      <c r="Z240" s="16">
        <f>IF('[1]#export'!A248="","",'[1]#export'!I248)</f>
        <v>44665</v>
      </c>
      <c r="AA240" s="11" t="str">
        <f>IF('[1]#export'!A248="","",'[1]#fixed_data'!$B$8)</f>
        <v>http://jlc.london/</v>
      </c>
    </row>
    <row r="241" spans="1:27" x14ac:dyDescent="0.25">
      <c r="A241" s="11" t="str">
        <f>IF('[1]#export'!A249="","",CONCATENATE('[1]#fixed_data'!$B$2&amp;'[1]#export'!A249))</f>
        <v>360G-JLC-108458</v>
      </c>
      <c r="B241" s="11" t="str">
        <f>IF('[1]#export'!A249="","",CONCATENATE('[1]#export'!N249&amp;" grant to "&amp;'[1]#export'!B249))</f>
        <v>Main grant to Doorstep Library Network</v>
      </c>
      <c r="C241" s="11" t="str">
        <f>IF('[1]#export'!A249="","",'[1]#export'!D249)</f>
        <v>Core Costs</v>
      </c>
      <c r="D241" s="11" t="str">
        <f>IF('[1]#export'!A249="","",'[1]#fixed_data'!$B$3)</f>
        <v>GBP</v>
      </c>
      <c r="E241" s="12">
        <f>IF('[1]#export'!A249="","",'[1]#export'!E249)</f>
        <v>75000</v>
      </c>
      <c r="F241" s="13" t="str">
        <f>IF('[1]#export'!A249="","",TEXT('[1]#export'!F249,"yyyy-mm-dd"))</f>
        <v>2021-03-10</v>
      </c>
      <c r="G241" s="13" t="str">
        <f>IF('[1]#export'!A249="","",IF('[1]#export'!J249="","",TEXT('[1]#export'!J249,"yyyy-mm-dd")))</f>
        <v>2021-04-05</v>
      </c>
      <c r="H241" s="11" t="str">
        <f>IF('[1]#export'!A249="","",'[1]#export'!K249)</f>
        <v>36</v>
      </c>
      <c r="I241" s="11" t="str">
        <f>IF('[1]#export'!A249="","",IF(LEFT('[1]#export'!C249,3)="GB-",'[1]#export'!C249,IF(AND(K241="",L241=""),'[1]#fixed_data'!$B$4&amp;SUBSTITUTE(J241," ","-"),IF(K241="","GB-COH-"&amp;L241,IF(LEFT(K241,2)="SC","GB-SC-"&amp;K241,IF(AND(LEFT(K241,1)="1",LEN(K241)=6),"GB-NIC-"&amp;K241,"GB-CHC-"&amp;K241))))))</f>
        <v>GB-CHC-1158197</v>
      </c>
      <c r="J241" s="11" t="str">
        <f>IF('[1]#export'!A249="","",'[1]#export'!B249)</f>
        <v>Doorstep Library Network</v>
      </c>
      <c r="K241" s="14" t="str">
        <f>IF('[1]#export'!A249="","",IF(ISBLANK('[1]#export'!C249),"",IF(LEFT('[1]#export'!C249,3)="GB-","",'[1]#export'!C249)))</f>
        <v>1158197</v>
      </c>
      <c r="L241" s="14"/>
      <c r="M241" s="11" t="str">
        <f>IF('[1]#export'!A249="","",IF('[1]#export'!H249="","",'[1]#export'!H249))</f>
        <v>SW1W 0HD</v>
      </c>
      <c r="N241" s="11" t="str">
        <f>IF('[1]#export'!A249="","",IF('[1]#export'!L249="","",IF(LEFT('[1]#export'!L249,4)="http",'[1]#export'!L249,"http://"&amp;TRIM('[1]#export'!L249))))</f>
        <v>http://www.doorsteplibrary.org.uk</v>
      </c>
      <c r="O241" s="11" t="str">
        <f>IF('[1]#export'!A249="","",IF('[1]#export'!G249="","",IF(LEFT('[1]#export'!G249,13)="Discretionary","Multiple Boroughs",SUBSTITUTE('[1]#export'!G249,CHAR(10),", "))))</f>
        <v>Westminster, Camden, H&amp;F</v>
      </c>
      <c r="P241" s="11" t="str">
        <f>IF('[1]#export'!A249="","",'[1]#fixed_data'!$B$5)</f>
        <v>GB-CHC-237725</v>
      </c>
      <c r="Q241" s="11" t="str">
        <f>IF('[1]#export'!A249="","",'[1]#fixed_data'!$B$6)</f>
        <v>John Lyon's Charity</v>
      </c>
      <c r="R241" s="11" t="str">
        <f>IF('[1]#export'!A249="","",IF('[1]#export'!N249="","",'[1]#export'!N249))</f>
        <v>Main</v>
      </c>
      <c r="S241" s="15" t="str">
        <f>IF('[1]#export'!A249="","",IF('[1]#export'!M249="","",'[1]#export'!M249))</f>
        <v>Main Grant</v>
      </c>
      <c r="T241" s="15" t="str">
        <f>IF('[1]#export'!A249="","",IF(AND(VALUE('[1]#export'!K249)&gt;12,OR('[1]#export'!M249="Bursary",'[1]#export'!M249="Main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1" s="15" t="str">
        <f>IF('[1]#export'!A249="","",IF('[1]#export'!Q249="","",'[1]#export'!Q249))</f>
        <v>Direct Project Costs</v>
      </c>
      <c r="V241" s="15" t="str">
        <f>IF('[1]#export'!A249="","",IF('[1]#export'!O249="","",'[1]#export'!O249))</f>
        <v>Education &amp; Learning</v>
      </c>
      <c r="W241" s="15" t="str">
        <f>IF('[1]#export'!O249="","",'[1]#export'!$O$1)</f>
        <v>Programme Area</v>
      </c>
      <c r="X241" s="15" t="str">
        <f>IF('[1]#export'!A249="","",IF('[1]#export'!P249="","",'[1]#export'!P249))</f>
        <v>5-11 (Primary Children)</v>
      </c>
      <c r="Y241" s="15" t="str">
        <f>IF('[1]#export'!P249="","",'[1]#export'!$P$1)</f>
        <v>Age Group</v>
      </c>
      <c r="Z241" s="16">
        <f>IF('[1]#export'!A249="","",'[1]#export'!I249)</f>
        <v>44665</v>
      </c>
      <c r="AA241" s="11" t="str">
        <f>IF('[1]#export'!A249="","",'[1]#fixed_data'!$B$8)</f>
        <v>http://jlc.london/</v>
      </c>
    </row>
    <row r="242" spans="1:27" x14ac:dyDescent="0.25">
      <c r="A242" s="11" t="str">
        <f>IF('[1]#export'!A250="","",CONCATENATE('[1]#fixed_data'!$B$2&amp;'[1]#export'!A250))</f>
        <v>360G-JLC-108464</v>
      </c>
      <c r="B242" s="11" t="str">
        <f>IF('[1]#export'!A250="","",CONCATENATE('[1]#export'!N250&amp;" grant to "&amp;'[1]#export'!B250))</f>
        <v>Main grant to Earls Court Youth Club</v>
      </c>
      <c r="C242" s="11" t="str">
        <f>IF('[1]#export'!A250="","",'[1]#export'!D250)</f>
        <v>Centre Manager Salary</v>
      </c>
      <c r="D242" s="11" t="str">
        <f>IF('[1]#export'!A250="","",'[1]#fixed_data'!$B$3)</f>
        <v>GBP</v>
      </c>
      <c r="E242" s="12">
        <f>IF('[1]#export'!A250="","",'[1]#export'!E250)</f>
        <v>120000</v>
      </c>
      <c r="F242" s="13" t="str">
        <f>IF('[1]#export'!A250="","",TEXT('[1]#export'!F250,"yyyy-mm-dd"))</f>
        <v>2021-03-10</v>
      </c>
      <c r="G242" s="13" t="str">
        <f>IF('[1]#export'!A250="","",IF('[1]#export'!J250="","",TEXT('[1]#export'!J250,"yyyy-mm-dd")))</f>
        <v>2021-04-01</v>
      </c>
      <c r="H242" s="11" t="str">
        <f>IF('[1]#export'!A250="","",'[1]#export'!K250)</f>
        <v>36</v>
      </c>
      <c r="I242" s="11" t="str">
        <f>IF('[1]#export'!A250="","",IF(LEFT('[1]#export'!C250,3)="GB-",'[1]#export'!C250,IF(AND(K242="",L242=""),'[1]#fixed_data'!$B$4&amp;SUBSTITUTE(J242," ","-"),IF(K242="","GB-COH-"&amp;L242,IF(LEFT(K242,2)="SC","GB-SC-"&amp;K242,IF(AND(LEFT(K242,1)="1",LEN(K242)=6),"GB-NIC-"&amp;K242,"GB-CHC-"&amp;K242))))))</f>
        <v>GB-CHC-273199</v>
      </c>
      <c r="J242" s="11" t="str">
        <f>IF('[1]#export'!A250="","",'[1]#export'!B250)</f>
        <v>Earls Court Youth Club</v>
      </c>
      <c r="K242" s="14" t="str">
        <f>IF('[1]#export'!A250="","",IF(ISBLANK('[1]#export'!C250),"",IF(LEFT('[1]#export'!C250,3)="GB-","",'[1]#export'!C250)))</f>
        <v>273199</v>
      </c>
      <c r="L242" s="14"/>
      <c r="M242" s="11" t="str">
        <f>IF('[1]#export'!A250="","",IF('[1]#export'!H250="","",'[1]#export'!H250))</f>
        <v>SW10 9AF</v>
      </c>
      <c r="N242" s="11" t="str">
        <f>IF('[1]#export'!A250="","",IF('[1]#export'!L250="","",IF(LEFT('[1]#export'!L250,4)="http",'[1]#export'!L250,"http://"&amp;TRIM('[1]#export'!L250))))</f>
        <v>http://www.ecyc.org.uk</v>
      </c>
      <c r="O242" s="11" t="str">
        <f>IF('[1]#export'!A250="","",IF('[1]#export'!G250="","",IF(LEFT('[1]#export'!G250,13)="Discretionary","Multiple Boroughs",SUBSTITUTE('[1]#export'!G250,CHAR(10),", "))))</f>
        <v>RBKC, H&amp;F</v>
      </c>
      <c r="P242" s="11" t="str">
        <f>IF('[1]#export'!A250="","",'[1]#fixed_data'!$B$5)</f>
        <v>GB-CHC-237725</v>
      </c>
      <c r="Q242" s="11" t="str">
        <f>IF('[1]#export'!A250="","",'[1]#fixed_data'!$B$6)</f>
        <v>John Lyon's Charity</v>
      </c>
      <c r="R242" s="11" t="str">
        <f>IF('[1]#export'!A250="","",IF('[1]#export'!N250="","",'[1]#export'!N250))</f>
        <v>Main</v>
      </c>
      <c r="S242" s="15" t="str">
        <f>IF('[1]#export'!A250="","",IF('[1]#export'!M250="","",'[1]#export'!M250))</f>
        <v>Main Grant</v>
      </c>
      <c r="T242" s="15" t="str">
        <f>IF('[1]#export'!A250="","",IF(AND(VALUE('[1]#export'!K250)&gt;12,OR('[1]#export'!M250="Bursary",'[1]#export'!M250="Main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2" s="15" t="str">
        <f>IF('[1]#export'!A250="","",IF('[1]#export'!Q250="","",'[1]#export'!Q250))</f>
        <v>Core Costs</v>
      </c>
      <c r="V242" s="15" t="str">
        <f>IF('[1]#export'!A250="","",IF('[1]#export'!O250="","",'[1]#export'!O250))</f>
        <v>Youth Clubs &amp; Youth Activities</v>
      </c>
      <c r="W242" s="15" t="str">
        <f>IF('[1]#export'!O250="","",'[1]#export'!$O$1)</f>
        <v>Programme Area</v>
      </c>
      <c r="X242" s="15" t="str">
        <f>IF('[1]#export'!A250="","",IF('[1]#export'!P250="","",'[1]#export'!P250))</f>
        <v>0-25 Years Old</v>
      </c>
      <c r="Y242" s="15" t="str">
        <f>IF('[1]#export'!P250="","",'[1]#export'!$P$1)</f>
        <v>Age Group</v>
      </c>
      <c r="Z242" s="16">
        <f>IF('[1]#export'!A250="","",'[1]#export'!I250)</f>
        <v>44665</v>
      </c>
      <c r="AA242" s="11" t="str">
        <f>IF('[1]#export'!A250="","",'[1]#fixed_data'!$B$8)</f>
        <v>http://jlc.london/</v>
      </c>
    </row>
    <row r="243" spans="1:27" x14ac:dyDescent="0.25">
      <c r="A243" s="11" t="str">
        <f>IF('[1]#export'!A251="","",CONCATENATE('[1]#fixed_data'!$B$2&amp;'[1]#export'!A251))</f>
        <v>360G-JLC-108486</v>
      </c>
      <c r="B243" s="11" t="str">
        <f>IF('[1]#export'!A251="","",CONCATENATE('[1]#export'!N251&amp;" grant to "&amp;'[1]#export'!B251))</f>
        <v>Capacity Building grant to Ethical Property Foundation</v>
      </c>
      <c r="C243" s="11" t="str">
        <f>IF('[1]#export'!A251="","",'[1]#export'!D251)</f>
        <v>Practical Property Training for Youth Organisations</v>
      </c>
      <c r="D243" s="11" t="str">
        <f>IF('[1]#export'!A251="","",'[1]#fixed_data'!$B$3)</f>
        <v>GBP</v>
      </c>
      <c r="E243" s="12">
        <f>IF('[1]#export'!A251="","",'[1]#export'!E251)</f>
        <v>10000</v>
      </c>
      <c r="F243" s="13" t="str">
        <f>IF('[1]#export'!A251="","",TEXT('[1]#export'!F251,"yyyy-mm-dd"))</f>
        <v>2021-03-10</v>
      </c>
      <c r="G243" s="13" t="str">
        <f>IF('[1]#export'!A251="","",IF('[1]#export'!J251="","",TEXT('[1]#export'!J251,"yyyy-mm-dd")))</f>
        <v>2021-04-01</v>
      </c>
      <c r="H243" s="11" t="str">
        <f>IF('[1]#export'!A251="","",'[1]#export'!K251)</f>
        <v>12</v>
      </c>
      <c r="I243" s="11" t="str">
        <f>IF('[1]#export'!A251="","",IF(LEFT('[1]#export'!C251,3)="GB-",'[1]#export'!C251,IF(AND(K243="",L243=""),'[1]#fixed_data'!$B$4&amp;SUBSTITUTE(J243," ","-"),IF(K243="","GB-COH-"&amp;L243,IF(LEFT(K243,2)="SC","GB-SC-"&amp;K243,IF(AND(LEFT(K243,1)="1",LEN(K243)=6),"GB-NIC-"&amp;K243,"GB-CHC-"&amp;K243))))))</f>
        <v>GB-CHC-1101812</v>
      </c>
      <c r="J243" s="11" t="str">
        <f>IF('[1]#export'!A251="","",'[1]#export'!B251)</f>
        <v>Ethical Property Foundation</v>
      </c>
      <c r="K243" s="14" t="str">
        <f>IF('[1]#export'!A251="","",IF(ISBLANK('[1]#export'!C251),"",IF(LEFT('[1]#export'!C251,3)="GB-","",'[1]#export'!C251)))</f>
        <v>1101812</v>
      </c>
      <c r="L243" s="14"/>
      <c r="M243" s="11" t="str">
        <f>IF('[1]#export'!A251="","",IF('[1]#export'!H251="","",'[1]#export'!H251))</f>
        <v>EC1M 6EJ</v>
      </c>
      <c r="N243" s="11" t="str">
        <f>IF('[1]#export'!A251="","",IF('[1]#export'!L251="","",IF(LEFT('[1]#export'!L251,4)="http",'[1]#export'!L251,"http://"&amp;TRIM('[1]#export'!L251))))</f>
        <v>http://propertyhelp.org</v>
      </c>
      <c r="O243" s="11" t="str">
        <f>IF('[1]#export'!A251="","",IF('[1]#export'!G251="","",IF(LEFT('[1]#export'!G251,13)="Discretionary","Multiple Boroughs",SUBSTITUTE('[1]#export'!G251,CHAR(10),", "))))</f>
        <v>Multiple Boroughs</v>
      </c>
      <c r="P243" s="11" t="str">
        <f>IF('[1]#export'!A251="","",'[1]#fixed_data'!$B$5)</f>
        <v>GB-CHC-237725</v>
      </c>
      <c r="Q243" s="11" t="str">
        <f>IF('[1]#export'!A251="","",'[1]#fixed_data'!$B$6)</f>
        <v>John Lyon's Charity</v>
      </c>
      <c r="R243" s="11" t="str">
        <f>IF('[1]#export'!A251="","",IF('[1]#export'!N251="","",'[1]#export'!N251))</f>
        <v>Capacity Building</v>
      </c>
      <c r="S243" s="15" t="str">
        <f>IF('[1]#export'!A251="","",IF('[1]#export'!M251="","",'[1]#export'!M251))</f>
        <v>Main Grant</v>
      </c>
      <c r="T243" s="15" t="str">
        <f>IF('[1]#export'!A251="","",IF(AND(VALUE('[1]#export'!K251)&gt;12,OR('[1]#export'!M251="Bursary",'[1]#export'!M251="Main Grant")),"Multiple year grants are approved in principle for the full term as outlined but are subject to satisfactory reporting and annual authority from the Charity's Trustee to release each tranche.",""))</f>
        <v/>
      </c>
      <c r="U243" s="15" t="str">
        <f>IF('[1]#export'!A251="","",IF('[1]#export'!Q251="","",'[1]#export'!Q251))</f>
        <v>Direct Project Costs</v>
      </c>
      <c r="V243" s="15" t="str">
        <f>IF('[1]#export'!A251="","",IF('[1]#export'!O251="","",'[1]#export'!O251))</f>
        <v>Capacity Building</v>
      </c>
      <c r="W243" s="15" t="str">
        <f>IF('[1]#export'!O251="","",'[1]#export'!$O$1)</f>
        <v>Programme Area</v>
      </c>
      <c r="X243" s="15" t="str">
        <f>IF('[1]#export'!A251="","",IF('[1]#export'!P251="","",'[1]#export'!P251))</f>
        <v>0-25 Years Old</v>
      </c>
      <c r="Y243" s="15" t="str">
        <f>IF('[1]#export'!P251="","",'[1]#export'!$P$1)</f>
        <v>Age Group</v>
      </c>
      <c r="Z243" s="16">
        <f>IF('[1]#export'!A251="","",'[1]#export'!I251)</f>
        <v>44706</v>
      </c>
      <c r="AA243" s="11" t="str">
        <f>IF('[1]#export'!A251="","",'[1]#fixed_data'!$B$8)</f>
        <v>http://jlc.london/</v>
      </c>
    </row>
    <row r="244" spans="1:27" x14ac:dyDescent="0.25">
      <c r="A244" s="11" t="str">
        <f>IF('[1]#export'!A252="","",CONCATENATE('[1]#fixed_data'!$B$2&amp;'[1]#export'!A252))</f>
        <v>360G-JLC-108434</v>
      </c>
      <c r="B244" s="11" t="str">
        <f>IF('[1]#export'!A252="","",CONCATENATE('[1]#export'!N252&amp;" grant to "&amp;'[1]#export'!B252))</f>
        <v>Main grant to First Story</v>
      </c>
      <c r="C244" s="11" t="str">
        <f>IF('[1]#export'!A252="","",'[1]#export'!D252)</f>
        <v>Young Writers Programme</v>
      </c>
      <c r="D244" s="11" t="str">
        <f>IF('[1]#export'!A252="","",'[1]#fixed_data'!$B$3)</f>
        <v>GBP</v>
      </c>
      <c r="E244" s="12">
        <f>IF('[1]#export'!A252="","",'[1]#export'!E252)</f>
        <v>105000</v>
      </c>
      <c r="F244" s="13" t="str">
        <f>IF('[1]#export'!A252="","",TEXT('[1]#export'!F252,"yyyy-mm-dd"))</f>
        <v>2021-03-10</v>
      </c>
      <c r="G244" s="13" t="str">
        <f>IF('[1]#export'!A252="","",IF('[1]#export'!J252="","",TEXT('[1]#export'!J252,"yyyy-mm-dd")))</f>
        <v>2021-09-06</v>
      </c>
      <c r="H244" s="11" t="str">
        <f>IF('[1]#export'!A252="","",'[1]#export'!K252)</f>
        <v>36</v>
      </c>
      <c r="I244" s="11" t="str">
        <f>IF('[1]#export'!A252="","",IF(LEFT('[1]#export'!C252,3)="GB-",'[1]#export'!C252,IF(AND(K244="",L244=""),'[1]#fixed_data'!$B$4&amp;SUBSTITUTE(J244," ","-"),IF(K244="","GB-COH-"&amp;L244,IF(LEFT(K244,2)="SC","GB-SC-"&amp;K244,IF(AND(LEFT(K244,1)="1",LEN(K244)=6),"GB-NIC-"&amp;K244,"GB-CHC-"&amp;K244))))))</f>
        <v>GB-CHC-1122939</v>
      </c>
      <c r="J244" s="11" t="str">
        <f>IF('[1]#export'!A252="","",'[1]#export'!B252)</f>
        <v>First Story</v>
      </c>
      <c r="K244" s="14" t="str">
        <f>IF('[1]#export'!A252="","",IF(ISBLANK('[1]#export'!C252),"",IF(LEFT('[1]#export'!C252,3)="GB-","",'[1]#export'!C252)))</f>
        <v>1122939</v>
      </c>
      <c r="L244" s="14"/>
      <c r="M244" s="11" t="str">
        <f>IF('[1]#export'!A252="","",IF('[1]#export'!H252="","",'[1]#export'!H252))</f>
        <v>SE1 8QW</v>
      </c>
      <c r="N244" s="11" t="str">
        <f>IF('[1]#export'!A252="","",IF('[1]#export'!L252="","",IF(LEFT('[1]#export'!L252,4)="http",'[1]#export'!L252,"http://"&amp;TRIM('[1]#export'!L252))))</f>
        <v>http://www.firststory.org.uk</v>
      </c>
      <c r="O244" s="11" t="str">
        <f>IF('[1]#export'!A252="","",IF('[1]#export'!G252="","",IF(LEFT('[1]#export'!G252,13)="Discretionary","Multiple Boroughs",SUBSTITUTE('[1]#export'!G252,CHAR(10),", "))))</f>
        <v>Brent, RBKC, H&amp;F</v>
      </c>
      <c r="P244" s="11" t="str">
        <f>IF('[1]#export'!A252="","",'[1]#fixed_data'!$B$5)</f>
        <v>GB-CHC-237725</v>
      </c>
      <c r="Q244" s="11" t="str">
        <f>IF('[1]#export'!A252="","",'[1]#fixed_data'!$B$6)</f>
        <v>John Lyon's Charity</v>
      </c>
      <c r="R244" s="11" t="str">
        <f>IF('[1]#export'!A252="","",IF('[1]#export'!N252="","",'[1]#export'!N252))</f>
        <v>Main</v>
      </c>
      <c r="S244" s="15" t="str">
        <f>IF('[1]#export'!A252="","",IF('[1]#export'!M252="","",'[1]#export'!M252))</f>
        <v>Main Grant</v>
      </c>
      <c r="T244" s="15" t="str">
        <f>IF('[1]#export'!A252="","",IF(AND(VALUE('[1]#export'!K252)&gt;12,OR('[1]#export'!M252="Bursary",'[1]#export'!M252="Main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44" s="15" t="str">
        <f>IF('[1]#export'!A252="","",IF('[1]#export'!Q252="","",'[1]#export'!Q252))</f>
        <v>Direct Project Costs</v>
      </c>
      <c r="V244" s="15" t="str">
        <f>IF('[1]#export'!A252="","",IF('[1]#export'!O252="","",'[1]#export'!O252))</f>
        <v>Education &amp; Learning</v>
      </c>
      <c r="W244" s="15" t="str">
        <f>IF('[1]#export'!O252="","",'[1]#export'!$O$1)</f>
        <v>Programme Area</v>
      </c>
      <c r="X244" s="15" t="str">
        <f>IF('[1]#export'!A252="","",IF('[1]#export'!P252="","",'[1]#export'!P252))</f>
        <v>11-19 (Secondary YP)</v>
      </c>
      <c r="Y244" s="15" t="str">
        <f>IF('[1]#export'!P252="","",'[1]#export'!$P$1)</f>
        <v>Age Group</v>
      </c>
      <c r="Z244" s="16">
        <f>IF('[1]#export'!A252="","",'[1]#export'!I252)</f>
        <v>44469</v>
      </c>
      <c r="AA244" s="11" t="str">
        <f>IF('[1]#export'!A252="","",'[1]#fixed_data'!$B$8)</f>
        <v>http://jlc.london/</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639B5D5A7E44283921661CB7C3EC1" ma:contentTypeVersion="16" ma:contentTypeDescription="Create a new document." ma:contentTypeScope="" ma:versionID="a8f7d2f5aece3a82aa0204f5449a4243">
  <xsd:schema xmlns:xsd="http://www.w3.org/2001/XMLSchema" xmlns:xs="http://www.w3.org/2001/XMLSchema" xmlns:p="http://schemas.microsoft.com/office/2006/metadata/properties" xmlns:ns2="82d56f04-6059-4fb5-9083-6e8ffdb8484f" xmlns:ns3="87a77b25-38e9-45df-89a3-79f5b6bb4c06" targetNamespace="http://schemas.microsoft.com/office/2006/metadata/properties" ma:root="true" ma:fieldsID="d2d61e64a67cbacf5c1ddacc2ef6a5b7" ns2:_="" ns3:_="">
    <xsd:import namespace="82d56f04-6059-4fb5-9083-6e8ffdb8484f"/>
    <xsd:import namespace="87a77b25-38e9-45df-89a3-79f5b6bb4c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56f04-6059-4fb5-9083-6e8ffdb84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f525d-d92b-4615-8953-cc20246f204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77b25-38e9-45df-89a3-79f5b6bb4c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3be566-1770-4bea-b97c-2c4c74cbf84e}" ma:internalName="TaxCatchAll" ma:showField="CatchAllData" ma:web="87a77b25-38e9-45df-89a3-79f5b6bb4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a77b25-38e9-45df-89a3-79f5b6bb4c06" xsi:nil="true"/>
    <lcf76f155ced4ddcb4097134ff3c332f xmlns="82d56f04-6059-4fb5-9083-6e8ffdb848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D16772-FE13-49A4-B306-36B6318D5333}"/>
</file>

<file path=customXml/itemProps2.xml><?xml version="1.0" encoding="utf-8"?>
<ds:datastoreItem xmlns:ds="http://schemas.openxmlformats.org/officeDocument/2006/customXml" ds:itemID="{C5D63EEE-5305-47D9-91EA-11DCAEEDC493}"/>
</file>

<file path=customXml/itemProps3.xml><?xml version="1.0" encoding="utf-8"?>
<ds:datastoreItem xmlns:ds="http://schemas.openxmlformats.org/officeDocument/2006/customXml" ds:itemID="{72DA4172-F4A5-4C41-ADF0-E049D004AE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360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Hewinson</dc:creator>
  <cp:lastModifiedBy>Chris Hewinson</cp:lastModifiedBy>
  <dcterms:created xsi:type="dcterms:W3CDTF">2023-05-04T10:26:37Z</dcterms:created>
  <dcterms:modified xsi:type="dcterms:W3CDTF">2023-05-04T10:28:01Z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0x010100AE8639B5D5A7E44283921661CB7C3EC1</vt:lpwstr>
  </property>
</Properties>
</file>