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7" rupBuild="26929"/>
  <workbookPr autoCompressPictures="0"/>
  <bookViews>
    <workbookView xWindow="800" yWindow="200" windowWidth="25600" windowHeight="15900"/>
  </bookViews>
  <sheets>
    <sheet name="Sheet1" sheetId="1" r:id="rId1"/>
  </sheets>
  <externalReferences>
    <externalReference r:id="rId2"/>
  </externalReferenc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21" i="1" l="1"/>
  <c r="Z121" i="1"/>
  <c r="Y121" i="1"/>
  <c r="X121" i="1"/>
  <c r="W121" i="1"/>
  <c r="V121" i="1"/>
  <c r="U121" i="1"/>
  <c r="T121" i="1"/>
  <c r="S121" i="1"/>
  <c r="R121" i="1"/>
  <c r="Q121" i="1"/>
  <c r="P121" i="1"/>
  <c r="O121" i="1"/>
  <c r="N121" i="1"/>
  <c r="M121" i="1"/>
  <c r="K121" i="1"/>
  <c r="J121" i="1"/>
  <c r="I121" i="1"/>
  <c r="H121" i="1"/>
  <c r="G121" i="1"/>
  <c r="F121" i="1"/>
  <c r="E121" i="1"/>
  <c r="D121" i="1"/>
  <c r="C121" i="1"/>
  <c r="B121" i="1"/>
  <c r="A121" i="1"/>
  <c r="AA120" i="1"/>
  <c r="Z120" i="1"/>
  <c r="Y120" i="1"/>
  <c r="X120" i="1"/>
  <c r="W120" i="1"/>
  <c r="V120" i="1"/>
  <c r="U120" i="1"/>
  <c r="T120" i="1"/>
  <c r="S120" i="1"/>
  <c r="R120" i="1"/>
  <c r="Q120" i="1"/>
  <c r="P120" i="1"/>
  <c r="O120" i="1"/>
  <c r="N120" i="1"/>
  <c r="M120" i="1"/>
  <c r="K120" i="1"/>
  <c r="I120" i="1"/>
  <c r="J120" i="1"/>
  <c r="H120" i="1"/>
  <c r="G120" i="1"/>
  <c r="F120" i="1"/>
  <c r="E120" i="1"/>
  <c r="D120" i="1"/>
  <c r="C120" i="1"/>
  <c r="B120" i="1"/>
  <c r="A120" i="1"/>
  <c r="AA119" i="1"/>
  <c r="Z119" i="1"/>
  <c r="Y119" i="1"/>
  <c r="X119" i="1"/>
  <c r="W119" i="1"/>
  <c r="V119" i="1"/>
  <c r="U119" i="1"/>
  <c r="T119" i="1"/>
  <c r="S119" i="1"/>
  <c r="R119" i="1"/>
  <c r="Q119" i="1"/>
  <c r="P119" i="1"/>
  <c r="O119" i="1"/>
  <c r="N119" i="1"/>
  <c r="M119" i="1"/>
  <c r="K119" i="1"/>
  <c r="I119" i="1"/>
  <c r="J119" i="1"/>
  <c r="H119" i="1"/>
  <c r="G119" i="1"/>
  <c r="F119" i="1"/>
  <c r="E119" i="1"/>
  <c r="D119" i="1"/>
  <c r="C119" i="1"/>
  <c r="B119" i="1"/>
  <c r="A119" i="1"/>
  <c r="AA118" i="1"/>
  <c r="Z118" i="1"/>
  <c r="Y118" i="1"/>
  <c r="X118" i="1"/>
  <c r="W118" i="1"/>
  <c r="V118" i="1"/>
  <c r="U118" i="1"/>
  <c r="T118" i="1"/>
  <c r="S118" i="1"/>
  <c r="R118" i="1"/>
  <c r="Q118" i="1"/>
  <c r="P118" i="1"/>
  <c r="O118" i="1"/>
  <c r="N118" i="1"/>
  <c r="M118" i="1"/>
  <c r="K118" i="1"/>
  <c r="I118" i="1"/>
  <c r="J118" i="1"/>
  <c r="H118" i="1"/>
  <c r="G118" i="1"/>
  <c r="F118" i="1"/>
  <c r="E118" i="1"/>
  <c r="D118" i="1"/>
  <c r="C118" i="1"/>
  <c r="B118" i="1"/>
  <c r="A118" i="1"/>
  <c r="AA117" i="1"/>
  <c r="Z117" i="1"/>
  <c r="Y117" i="1"/>
  <c r="X117" i="1"/>
  <c r="W117" i="1"/>
  <c r="V117" i="1"/>
  <c r="U117" i="1"/>
  <c r="T117" i="1"/>
  <c r="S117" i="1"/>
  <c r="R117" i="1"/>
  <c r="Q117" i="1"/>
  <c r="P117" i="1"/>
  <c r="O117" i="1"/>
  <c r="N117" i="1"/>
  <c r="M117" i="1"/>
  <c r="K117" i="1"/>
  <c r="J117" i="1"/>
  <c r="I117" i="1"/>
  <c r="H117" i="1"/>
  <c r="G117" i="1"/>
  <c r="F117" i="1"/>
  <c r="E117" i="1"/>
  <c r="D117" i="1"/>
  <c r="C117" i="1"/>
  <c r="B117" i="1"/>
  <c r="A117" i="1"/>
  <c r="AA116" i="1"/>
  <c r="Z116" i="1"/>
  <c r="Y116" i="1"/>
  <c r="X116" i="1"/>
  <c r="W116" i="1"/>
  <c r="V116" i="1"/>
  <c r="U116" i="1"/>
  <c r="T116" i="1"/>
  <c r="S116" i="1"/>
  <c r="R116" i="1"/>
  <c r="Q116" i="1"/>
  <c r="P116" i="1"/>
  <c r="O116" i="1"/>
  <c r="N116" i="1"/>
  <c r="M116" i="1"/>
  <c r="K116" i="1"/>
  <c r="I116" i="1"/>
  <c r="J116" i="1"/>
  <c r="H116" i="1"/>
  <c r="G116" i="1"/>
  <c r="F116" i="1"/>
  <c r="E116" i="1"/>
  <c r="D116" i="1"/>
  <c r="C116" i="1"/>
  <c r="B116" i="1"/>
  <c r="A116" i="1"/>
  <c r="AA115" i="1"/>
  <c r="Z115" i="1"/>
  <c r="Y115" i="1"/>
  <c r="X115" i="1"/>
  <c r="W115" i="1"/>
  <c r="V115" i="1"/>
  <c r="U115" i="1"/>
  <c r="T115" i="1"/>
  <c r="S115" i="1"/>
  <c r="R115" i="1"/>
  <c r="Q115" i="1"/>
  <c r="P115" i="1"/>
  <c r="O115" i="1"/>
  <c r="N115" i="1"/>
  <c r="M115" i="1"/>
  <c r="K115" i="1"/>
  <c r="I115" i="1"/>
  <c r="J115" i="1"/>
  <c r="H115" i="1"/>
  <c r="G115" i="1"/>
  <c r="F115" i="1"/>
  <c r="E115" i="1"/>
  <c r="D115" i="1"/>
  <c r="C115" i="1"/>
  <c r="B115" i="1"/>
  <c r="A115" i="1"/>
  <c r="AA114" i="1"/>
  <c r="Z114" i="1"/>
  <c r="Y114" i="1"/>
  <c r="X114" i="1"/>
  <c r="W114" i="1"/>
  <c r="V114" i="1"/>
  <c r="U114" i="1"/>
  <c r="T114" i="1"/>
  <c r="S114" i="1"/>
  <c r="R114" i="1"/>
  <c r="Q114" i="1"/>
  <c r="P114" i="1"/>
  <c r="O114" i="1"/>
  <c r="N114" i="1"/>
  <c r="M114" i="1"/>
  <c r="K114" i="1"/>
  <c r="I114" i="1"/>
  <c r="J114" i="1"/>
  <c r="H114" i="1"/>
  <c r="G114" i="1"/>
  <c r="F114" i="1"/>
  <c r="E114" i="1"/>
  <c r="D114" i="1"/>
  <c r="C114" i="1"/>
  <c r="B114" i="1"/>
  <c r="A114" i="1"/>
  <c r="AA113" i="1"/>
  <c r="Z113" i="1"/>
  <c r="Y113" i="1"/>
  <c r="X113" i="1"/>
  <c r="W113" i="1"/>
  <c r="V113" i="1"/>
  <c r="U113" i="1"/>
  <c r="T113" i="1"/>
  <c r="S113" i="1"/>
  <c r="R113" i="1"/>
  <c r="Q113" i="1"/>
  <c r="P113" i="1"/>
  <c r="O113" i="1"/>
  <c r="N113" i="1"/>
  <c r="M113" i="1"/>
  <c r="K113" i="1"/>
  <c r="J113" i="1"/>
  <c r="I113" i="1"/>
  <c r="H113" i="1"/>
  <c r="G113" i="1"/>
  <c r="F113" i="1"/>
  <c r="E113" i="1"/>
  <c r="D113" i="1"/>
  <c r="C113" i="1"/>
  <c r="B113" i="1"/>
  <c r="A113" i="1"/>
  <c r="AA112" i="1"/>
  <c r="Z112" i="1"/>
  <c r="Y112" i="1"/>
  <c r="X112" i="1"/>
  <c r="W112" i="1"/>
  <c r="V112" i="1"/>
  <c r="U112" i="1"/>
  <c r="T112" i="1"/>
  <c r="S112" i="1"/>
  <c r="R112" i="1"/>
  <c r="Q112" i="1"/>
  <c r="P112" i="1"/>
  <c r="O112" i="1"/>
  <c r="N112" i="1"/>
  <c r="M112" i="1"/>
  <c r="K112" i="1"/>
  <c r="I112" i="1"/>
  <c r="J112" i="1"/>
  <c r="H112" i="1"/>
  <c r="G112" i="1"/>
  <c r="F112" i="1"/>
  <c r="E112" i="1"/>
  <c r="D112" i="1"/>
  <c r="C112" i="1"/>
  <c r="B112" i="1"/>
  <c r="A112" i="1"/>
  <c r="AA111" i="1"/>
  <c r="Z111" i="1"/>
  <c r="Y111" i="1"/>
  <c r="X111" i="1"/>
  <c r="W111" i="1"/>
  <c r="V111" i="1"/>
  <c r="U111" i="1"/>
  <c r="T111" i="1"/>
  <c r="S111" i="1"/>
  <c r="R111" i="1"/>
  <c r="Q111" i="1"/>
  <c r="P111" i="1"/>
  <c r="O111" i="1"/>
  <c r="N111" i="1"/>
  <c r="M111" i="1"/>
  <c r="K111" i="1"/>
  <c r="I111" i="1"/>
  <c r="J111" i="1"/>
  <c r="H111" i="1"/>
  <c r="G111" i="1"/>
  <c r="F111" i="1"/>
  <c r="E111" i="1"/>
  <c r="D111" i="1"/>
  <c r="C111" i="1"/>
  <c r="B111" i="1"/>
  <c r="A111" i="1"/>
  <c r="AA110" i="1"/>
  <c r="Z110" i="1"/>
  <c r="Y110" i="1"/>
  <c r="X110" i="1"/>
  <c r="W110" i="1"/>
  <c r="V110" i="1"/>
  <c r="U110" i="1"/>
  <c r="T110" i="1"/>
  <c r="S110" i="1"/>
  <c r="R110" i="1"/>
  <c r="Q110" i="1"/>
  <c r="P110" i="1"/>
  <c r="O110" i="1"/>
  <c r="N110" i="1"/>
  <c r="M110" i="1"/>
  <c r="K110" i="1"/>
  <c r="I110" i="1"/>
  <c r="J110" i="1"/>
  <c r="H110" i="1"/>
  <c r="G110" i="1"/>
  <c r="F110" i="1"/>
  <c r="E110" i="1"/>
  <c r="D110" i="1"/>
  <c r="C110" i="1"/>
  <c r="B110" i="1"/>
  <c r="A110" i="1"/>
  <c r="AA109" i="1"/>
  <c r="Z109" i="1"/>
  <c r="Y109" i="1"/>
  <c r="X109" i="1"/>
  <c r="W109" i="1"/>
  <c r="V109" i="1"/>
  <c r="U109" i="1"/>
  <c r="T109" i="1"/>
  <c r="S109" i="1"/>
  <c r="R109" i="1"/>
  <c r="Q109" i="1"/>
  <c r="P109" i="1"/>
  <c r="O109" i="1"/>
  <c r="N109" i="1"/>
  <c r="M109" i="1"/>
  <c r="K109" i="1"/>
  <c r="J109" i="1"/>
  <c r="I109" i="1"/>
  <c r="H109" i="1"/>
  <c r="G109" i="1"/>
  <c r="F109" i="1"/>
  <c r="E109" i="1"/>
  <c r="D109" i="1"/>
  <c r="C109" i="1"/>
  <c r="B109" i="1"/>
  <c r="A109" i="1"/>
  <c r="AA108" i="1"/>
  <c r="Z108" i="1"/>
  <c r="Y108" i="1"/>
  <c r="X108" i="1"/>
  <c r="W108" i="1"/>
  <c r="V108" i="1"/>
  <c r="U108" i="1"/>
  <c r="T108" i="1"/>
  <c r="S108" i="1"/>
  <c r="R108" i="1"/>
  <c r="Q108" i="1"/>
  <c r="P108" i="1"/>
  <c r="O108" i="1"/>
  <c r="N108" i="1"/>
  <c r="M108" i="1"/>
  <c r="K108" i="1"/>
  <c r="I108" i="1"/>
  <c r="J108" i="1"/>
  <c r="H108" i="1"/>
  <c r="G108" i="1"/>
  <c r="F108" i="1"/>
  <c r="E108" i="1"/>
  <c r="D108" i="1"/>
  <c r="C108" i="1"/>
  <c r="B108" i="1"/>
  <c r="A108" i="1"/>
  <c r="AA107" i="1"/>
  <c r="Z107" i="1"/>
  <c r="Y107" i="1"/>
  <c r="X107" i="1"/>
  <c r="W107" i="1"/>
  <c r="V107" i="1"/>
  <c r="U107" i="1"/>
  <c r="T107" i="1"/>
  <c r="S107" i="1"/>
  <c r="R107" i="1"/>
  <c r="Q107" i="1"/>
  <c r="P107" i="1"/>
  <c r="O107" i="1"/>
  <c r="N107" i="1"/>
  <c r="M107" i="1"/>
  <c r="K107" i="1"/>
  <c r="I107" i="1"/>
  <c r="J107" i="1"/>
  <c r="H107" i="1"/>
  <c r="G107" i="1"/>
  <c r="F107" i="1"/>
  <c r="E107" i="1"/>
  <c r="D107" i="1"/>
  <c r="C107" i="1"/>
  <c r="B107" i="1"/>
  <c r="A107" i="1"/>
  <c r="AA106" i="1"/>
  <c r="Z106" i="1"/>
  <c r="Y106" i="1"/>
  <c r="X106" i="1"/>
  <c r="W106" i="1"/>
  <c r="V106" i="1"/>
  <c r="U106" i="1"/>
  <c r="T106" i="1"/>
  <c r="S106" i="1"/>
  <c r="R106" i="1"/>
  <c r="Q106" i="1"/>
  <c r="P106" i="1"/>
  <c r="O106" i="1"/>
  <c r="N106" i="1"/>
  <c r="M106" i="1"/>
  <c r="K106" i="1"/>
  <c r="I106" i="1"/>
  <c r="J106" i="1"/>
  <c r="H106" i="1"/>
  <c r="G106" i="1"/>
  <c r="F106" i="1"/>
  <c r="E106" i="1"/>
  <c r="D106" i="1"/>
  <c r="C106" i="1"/>
  <c r="B106" i="1"/>
  <c r="A106" i="1"/>
  <c r="AA105" i="1"/>
  <c r="Z105" i="1"/>
  <c r="Y105" i="1"/>
  <c r="X105" i="1"/>
  <c r="W105" i="1"/>
  <c r="V105" i="1"/>
  <c r="U105" i="1"/>
  <c r="T105" i="1"/>
  <c r="S105" i="1"/>
  <c r="R105" i="1"/>
  <c r="Q105" i="1"/>
  <c r="P105" i="1"/>
  <c r="O105" i="1"/>
  <c r="N105" i="1"/>
  <c r="M105" i="1"/>
  <c r="K105" i="1"/>
  <c r="J105" i="1"/>
  <c r="I105" i="1"/>
  <c r="H105" i="1"/>
  <c r="G105" i="1"/>
  <c r="F105" i="1"/>
  <c r="E105" i="1"/>
  <c r="D105" i="1"/>
  <c r="C105" i="1"/>
  <c r="B105" i="1"/>
  <c r="A105" i="1"/>
  <c r="AA104" i="1"/>
  <c r="Z104" i="1"/>
  <c r="Y104" i="1"/>
  <c r="X104" i="1"/>
  <c r="W104" i="1"/>
  <c r="V104" i="1"/>
  <c r="U104" i="1"/>
  <c r="T104" i="1"/>
  <c r="S104" i="1"/>
  <c r="R104" i="1"/>
  <c r="Q104" i="1"/>
  <c r="P104" i="1"/>
  <c r="O104" i="1"/>
  <c r="N104" i="1"/>
  <c r="M104" i="1"/>
  <c r="K104" i="1"/>
  <c r="I104" i="1"/>
  <c r="J104" i="1"/>
  <c r="H104" i="1"/>
  <c r="G104" i="1"/>
  <c r="F104" i="1"/>
  <c r="E104" i="1"/>
  <c r="D104" i="1"/>
  <c r="C104" i="1"/>
  <c r="B104" i="1"/>
  <c r="A104" i="1"/>
  <c r="AA103" i="1"/>
  <c r="Z103" i="1"/>
  <c r="Y103" i="1"/>
  <c r="X103" i="1"/>
  <c r="W103" i="1"/>
  <c r="V103" i="1"/>
  <c r="U103" i="1"/>
  <c r="T103" i="1"/>
  <c r="S103" i="1"/>
  <c r="R103" i="1"/>
  <c r="Q103" i="1"/>
  <c r="P103" i="1"/>
  <c r="O103" i="1"/>
  <c r="N103" i="1"/>
  <c r="M103" i="1"/>
  <c r="K103" i="1"/>
  <c r="I103" i="1"/>
  <c r="J103" i="1"/>
  <c r="H103" i="1"/>
  <c r="G103" i="1"/>
  <c r="F103" i="1"/>
  <c r="E103" i="1"/>
  <c r="D103" i="1"/>
  <c r="C103" i="1"/>
  <c r="B103" i="1"/>
  <c r="A103" i="1"/>
  <c r="AA102" i="1"/>
  <c r="Z102" i="1"/>
  <c r="Y102" i="1"/>
  <c r="X102" i="1"/>
  <c r="W102" i="1"/>
  <c r="V102" i="1"/>
  <c r="U102" i="1"/>
  <c r="T102" i="1"/>
  <c r="S102" i="1"/>
  <c r="R102" i="1"/>
  <c r="Q102" i="1"/>
  <c r="P102" i="1"/>
  <c r="O102" i="1"/>
  <c r="N102" i="1"/>
  <c r="M102" i="1"/>
  <c r="K102" i="1"/>
  <c r="I102" i="1"/>
  <c r="J102" i="1"/>
  <c r="H102" i="1"/>
  <c r="G102" i="1"/>
  <c r="F102" i="1"/>
  <c r="E102" i="1"/>
  <c r="D102" i="1"/>
  <c r="C102" i="1"/>
  <c r="B102" i="1"/>
  <c r="A102" i="1"/>
  <c r="AA101" i="1"/>
  <c r="Z101" i="1"/>
  <c r="Y101" i="1"/>
  <c r="X101" i="1"/>
  <c r="W101" i="1"/>
  <c r="V101" i="1"/>
  <c r="U101" i="1"/>
  <c r="T101" i="1"/>
  <c r="S101" i="1"/>
  <c r="R101" i="1"/>
  <c r="Q101" i="1"/>
  <c r="P101" i="1"/>
  <c r="O101" i="1"/>
  <c r="N101" i="1"/>
  <c r="M101" i="1"/>
  <c r="K101" i="1"/>
  <c r="J101" i="1"/>
  <c r="I101" i="1"/>
  <c r="H101" i="1"/>
  <c r="G101" i="1"/>
  <c r="F101" i="1"/>
  <c r="E101" i="1"/>
  <c r="D101" i="1"/>
  <c r="C101" i="1"/>
  <c r="B101" i="1"/>
  <c r="A101" i="1"/>
  <c r="AA100" i="1"/>
  <c r="Z100" i="1"/>
  <c r="Y100" i="1"/>
  <c r="X100" i="1"/>
  <c r="W100" i="1"/>
  <c r="V100" i="1"/>
  <c r="U100" i="1"/>
  <c r="T100" i="1"/>
  <c r="S100" i="1"/>
  <c r="R100" i="1"/>
  <c r="Q100" i="1"/>
  <c r="P100" i="1"/>
  <c r="O100" i="1"/>
  <c r="N100" i="1"/>
  <c r="M100" i="1"/>
  <c r="K100" i="1"/>
  <c r="I100" i="1"/>
  <c r="J100" i="1"/>
  <c r="H100" i="1"/>
  <c r="G100" i="1"/>
  <c r="F100" i="1"/>
  <c r="E100" i="1"/>
  <c r="D100" i="1"/>
  <c r="C100" i="1"/>
  <c r="B100" i="1"/>
  <c r="A100" i="1"/>
  <c r="AA99" i="1"/>
  <c r="Z99" i="1"/>
  <c r="Y99" i="1"/>
  <c r="X99" i="1"/>
  <c r="W99" i="1"/>
  <c r="V99" i="1"/>
  <c r="U99" i="1"/>
  <c r="T99" i="1"/>
  <c r="S99" i="1"/>
  <c r="R99" i="1"/>
  <c r="Q99" i="1"/>
  <c r="P99" i="1"/>
  <c r="O99" i="1"/>
  <c r="N99" i="1"/>
  <c r="M99" i="1"/>
  <c r="K99" i="1"/>
  <c r="I99" i="1"/>
  <c r="J99" i="1"/>
  <c r="H99" i="1"/>
  <c r="G99" i="1"/>
  <c r="F99" i="1"/>
  <c r="E99" i="1"/>
  <c r="D99" i="1"/>
  <c r="C99" i="1"/>
  <c r="B99" i="1"/>
  <c r="A99" i="1"/>
  <c r="AA98" i="1"/>
  <c r="Z98" i="1"/>
  <c r="Y98" i="1"/>
  <c r="X98" i="1"/>
  <c r="W98" i="1"/>
  <c r="V98" i="1"/>
  <c r="U98" i="1"/>
  <c r="T98" i="1"/>
  <c r="S98" i="1"/>
  <c r="R98" i="1"/>
  <c r="Q98" i="1"/>
  <c r="P98" i="1"/>
  <c r="O98" i="1"/>
  <c r="N98" i="1"/>
  <c r="M98" i="1"/>
  <c r="K98" i="1"/>
  <c r="I98" i="1"/>
  <c r="J98" i="1"/>
  <c r="H98" i="1"/>
  <c r="G98" i="1"/>
  <c r="F98" i="1"/>
  <c r="E98" i="1"/>
  <c r="D98" i="1"/>
  <c r="C98" i="1"/>
  <c r="B98" i="1"/>
  <c r="A98" i="1"/>
  <c r="AA97" i="1"/>
  <c r="Z97" i="1"/>
  <c r="Y97" i="1"/>
  <c r="X97" i="1"/>
  <c r="W97" i="1"/>
  <c r="V97" i="1"/>
  <c r="U97" i="1"/>
  <c r="T97" i="1"/>
  <c r="S97" i="1"/>
  <c r="R97" i="1"/>
  <c r="Q97" i="1"/>
  <c r="P97" i="1"/>
  <c r="O97" i="1"/>
  <c r="N97" i="1"/>
  <c r="M97" i="1"/>
  <c r="K97" i="1"/>
  <c r="J97" i="1"/>
  <c r="I97" i="1"/>
  <c r="H97" i="1"/>
  <c r="G97" i="1"/>
  <c r="F97" i="1"/>
  <c r="E97" i="1"/>
  <c r="D97" i="1"/>
  <c r="C97" i="1"/>
  <c r="B97" i="1"/>
  <c r="A97" i="1"/>
  <c r="AA96" i="1"/>
  <c r="Z96" i="1"/>
  <c r="Y96" i="1"/>
  <c r="X96" i="1"/>
  <c r="W96" i="1"/>
  <c r="V96" i="1"/>
  <c r="U96" i="1"/>
  <c r="T96" i="1"/>
  <c r="S96" i="1"/>
  <c r="R96" i="1"/>
  <c r="Q96" i="1"/>
  <c r="P96" i="1"/>
  <c r="O96" i="1"/>
  <c r="N96" i="1"/>
  <c r="M96" i="1"/>
  <c r="K96" i="1"/>
  <c r="I96" i="1"/>
  <c r="J96" i="1"/>
  <c r="H96" i="1"/>
  <c r="G96" i="1"/>
  <c r="F96" i="1"/>
  <c r="E96" i="1"/>
  <c r="D96" i="1"/>
  <c r="C96" i="1"/>
  <c r="B96" i="1"/>
  <c r="A96" i="1"/>
  <c r="AA95" i="1"/>
  <c r="Z95" i="1"/>
  <c r="Y95" i="1"/>
  <c r="X95" i="1"/>
  <c r="W95" i="1"/>
  <c r="V95" i="1"/>
  <c r="U95" i="1"/>
  <c r="T95" i="1"/>
  <c r="S95" i="1"/>
  <c r="R95" i="1"/>
  <c r="Q95" i="1"/>
  <c r="P95" i="1"/>
  <c r="O95" i="1"/>
  <c r="N95" i="1"/>
  <c r="M95" i="1"/>
  <c r="K95" i="1"/>
  <c r="I95" i="1"/>
  <c r="J95" i="1"/>
  <c r="H95" i="1"/>
  <c r="G95" i="1"/>
  <c r="F95" i="1"/>
  <c r="E95" i="1"/>
  <c r="D95" i="1"/>
  <c r="C95" i="1"/>
  <c r="B95" i="1"/>
  <c r="A95" i="1"/>
  <c r="AA94" i="1"/>
  <c r="Z94" i="1"/>
  <c r="Y94" i="1"/>
  <c r="X94" i="1"/>
  <c r="W94" i="1"/>
  <c r="V94" i="1"/>
  <c r="U94" i="1"/>
  <c r="T94" i="1"/>
  <c r="S94" i="1"/>
  <c r="R94" i="1"/>
  <c r="Q94" i="1"/>
  <c r="P94" i="1"/>
  <c r="O94" i="1"/>
  <c r="N94" i="1"/>
  <c r="M94" i="1"/>
  <c r="K94" i="1"/>
  <c r="I94" i="1"/>
  <c r="J94" i="1"/>
  <c r="H94" i="1"/>
  <c r="G94" i="1"/>
  <c r="F94" i="1"/>
  <c r="E94" i="1"/>
  <c r="D94" i="1"/>
  <c r="C94" i="1"/>
  <c r="B94" i="1"/>
  <c r="A94" i="1"/>
  <c r="AA93" i="1"/>
  <c r="Z93" i="1"/>
  <c r="Y93" i="1"/>
  <c r="X93" i="1"/>
  <c r="W93" i="1"/>
  <c r="V93" i="1"/>
  <c r="U93" i="1"/>
  <c r="T93" i="1"/>
  <c r="S93" i="1"/>
  <c r="R93" i="1"/>
  <c r="Q93" i="1"/>
  <c r="P93" i="1"/>
  <c r="O93" i="1"/>
  <c r="N93" i="1"/>
  <c r="M93" i="1"/>
  <c r="K93" i="1"/>
  <c r="J93" i="1"/>
  <c r="I93" i="1"/>
  <c r="H93" i="1"/>
  <c r="G93" i="1"/>
  <c r="F93" i="1"/>
  <c r="E93" i="1"/>
  <c r="D93" i="1"/>
  <c r="C93" i="1"/>
  <c r="B93" i="1"/>
  <c r="A93" i="1"/>
  <c r="AA92" i="1"/>
  <c r="Z92" i="1"/>
  <c r="Y92" i="1"/>
  <c r="X92" i="1"/>
  <c r="W92" i="1"/>
  <c r="V92" i="1"/>
  <c r="U92" i="1"/>
  <c r="T92" i="1"/>
  <c r="S92" i="1"/>
  <c r="R92" i="1"/>
  <c r="Q92" i="1"/>
  <c r="P92" i="1"/>
  <c r="O92" i="1"/>
  <c r="N92" i="1"/>
  <c r="M92" i="1"/>
  <c r="K92" i="1"/>
  <c r="J92" i="1"/>
  <c r="H92" i="1"/>
  <c r="G92" i="1"/>
  <c r="F92" i="1"/>
  <c r="E92" i="1"/>
  <c r="D92" i="1"/>
  <c r="C92" i="1"/>
  <c r="B92" i="1"/>
  <c r="A92" i="1"/>
  <c r="AA91" i="1"/>
  <c r="Z91" i="1"/>
  <c r="Y91" i="1"/>
  <c r="X91" i="1"/>
  <c r="W91" i="1"/>
  <c r="V91" i="1"/>
  <c r="U91" i="1"/>
  <c r="T91" i="1"/>
  <c r="S91" i="1"/>
  <c r="R91" i="1"/>
  <c r="Q91" i="1"/>
  <c r="P91" i="1"/>
  <c r="O91" i="1"/>
  <c r="N91" i="1"/>
  <c r="M91" i="1"/>
  <c r="K91" i="1"/>
  <c r="J91" i="1"/>
  <c r="I91" i="1"/>
  <c r="H91" i="1"/>
  <c r="G91" i="1"/>
  <c r="F91" i="1"/>
  <c r="E91" i="1"/>
  <c r="D91" i="1"/>
  <c r="C91" i="1"/>
  <c r="B91" i="1"/>
  <c r="A91" i="1"/>
  <c r="AA90" i="1"/>
  <c r="Z90" i="1"/>
  <c r="Y90" i="1"/>
  <c r="X90" i="1"/>
  <c r="W90" i="1"/>
  <c r="V90" i="1"/>
  <c r="U90" i="1"/>
  <c r="T90" i="1"/>
  <c r="S90" i="1"/>
  <c r="R90" i="1"/>
  <c r="Q90" i="1"/>
  <c r="P90" i="1"/>
  <c r="O90" i="1"/>
  <c r="N90" i="1"/>
  <c r="M90" i="1"/>
  <c r="K90" i="1"/>
  <c r="I90" i="1"/>
  <c r="J90" i="1"/>
  <c r="H90" i="1"/>
  <c r="G90" i="1"/>
  <c r="F90" i="1"/>
  <c r="E90" i="1"/>
  <c r="D90" i="1"/>
  <c r="C90" i="1"/>
  <c r="B90" i="1"/>
  <c r="A90" i="1"/>
  <c r="AA89" i="1"/>
  <c r="Z89" i="1"/>
  <c r="Y89" i="1"/>
  <c r="X89" i="1"/>
  <c r="W89" i="1"/>
  <c r="V89" i="1"/>
  <c r="U89" i="1"/>
  <c r="T89" i="1"/>
  <c r="S89" i="1"/>
  <c r="R89" i="1"/>
  <c r="Q89" i="1"/>
  <c r="P89" i="1"/>
  <c r="O89" i="1"/>
  <c r="N89" i="1"/>
  <c r="M89" i="1"/>
  <c r="K89" i="1"/>
  <c r="J89" i="1"/>
  <c r="I89" i="1"/>
  <c r="H89" i="1"/>
  <c r="G89" i="1"/>
  <c r="F89" i="1"/>
  <c r="E89" i="1"/>
  <c r="D89" i="1"/>
  <c r="C89" i="1"/>
  <c r="B89" i="1"/>
  <c r="A89" i="1"/>
  <c r="AA88" i="1"/>
  <c r="Z88" i="1"/>
  <c r="Y88" i="1"/>
  <c r="X88" i="1"/>
  <c r="W88" i="1"/>
  <c r="V88" i="1"/>
  <c r="U88" i="1"/>
  <c r="T88" i="1"/>
  <c r="S88" i="1"/>
  <c r="R88" i="1"/>
  <c r="Q88" i="1"/>
  <c r="P88" i="1"/>
  <c r="O88" i="1"/>
  <c r="N88" i="1"/>
  <c r="M88" i="1"/>
  <c r="K88" i="1"/>
  <c r="J88" i="1"/>
  <c r="I88" i="1"/>
  <c r="H88" i="1"/>
  <c r="G88" i="1"/>
  <c r="F88" i="1"/>
  <c r="E88" i="1"/>
  <c r="D88" i="1"/>
  <c r="C88" i="1"/>
  <c r="B88" i="1"/>
  <c r="A88" i="1"/>
  <c r="AA87" i="1"/>
  <c r="Z87" i="1"/>
  <c r="Y87" i="1"/>
  <c r="X87" i="1"/>
  <c r="W87" i="1"/>
  <c r="V87" i="1"/>
  <c r="U87" i="1"/>
  <c r="T87" i="1"/>
  <c r="S87" i="1"/>
  <c r="R87" i="1"/>
  <c r="Q87" i="1"/>
  <c r="P87" i="1"/>
  <c r="O87" i="1"/>
  <c r="N87" i="1"/>
  <c r="M87" i="1"/>
  <c r="K87" i="1"/>
  <c r="J87" i="1"/>
  <c r="I87" i="1"/>
  <c r="H87" i="1"/>
  <c r="G87" i="1"/>
  <c r="F87" i="1"/>
  <c r="E87" i="1"/>
  <c r="D87" i="1"/>
  <c r="C87" i="1"/>
  <c r="B87" i="1"/>
  <c r="A87" i="1"/>
  <c r="AA86" i="1"/>
  <c r="Z86" i="1"/>
  <c r="Y86" i="1"/>
  <c r="X86" i="1"/>
  <c r="W86" i="1"/>
  <c r="V86" i="1"/>
  <c r="U86" i="1"/>
  <c r="T86" i="1"/>
  <c r="S86" i="1"/>
  <c r="R86" i="1"/>
  <c r="Q86" i="1"/>
  <c r="P86" i="1"/>
  <c r="O86" i="1"/>
  <c r="N86" i="1"/>
  <c r="M86" i="1"/>
  <c r="K86" i="1"/>
  <c r="I86" i="1"/>
  <c r="J86" i="1"/>
  <c r="H86" i="1"/>
  <c r="G86" i="1"/>
  <c r="F86" i="1"/>
  <c r="E86" i="1"/>
  <c r="D86" i="1"/>
  <c r="C86" i="1"/>
  <c r="B86" i="1"/>
  <c r="A86" i="1"/>
  <c r="AA85" i="1"/>
  <c r="Z85" i="1"/>
  <c r="Y85" i="1"/>
  <c r="X85" i="1"/>
  <c r="W85" i="1"/>
  <c r="V85" i="1"/>
  <c r="U85" i="1"/>
  <c r="T85" i="1"/>
  <c r="S85" i="1"/>
  <c r="R85" i="1"/>
  <c r="Q85" i="1"/>
  <c r="P85" i="1"/>
  <c r="O85" i="1"/>
  <c r="N85" i="1"/>
  <c r="M85" i="1"/>
  <c r="K85" i="1"/>
  <c r="J85" i="1"/>
  <c r="H85" i="1"/>
  <c r="G85" i="1"/>
  <c r="F85" i="1"/>
  <c r="E85" i="1"/>
  <c r="D85" i="1"/>
  <c r="C85" i="1"/>
  <c r="B85" i="1"/>
  <c r="A85" i="1"/>
  <c r="AA84" i="1"/>
  <c r="Z84" i="1"/>
  <c r="Y84" i="1"/>
  <c r="X84" i="1"/>
  <c r="W84" i="1"/>
  <c r="V84" i="1"/>
  <c r="U84" i="1"/>
  <c r="T84" i="1"/>
  <c r="S84" i="1"/>
  <c r="R84" i="1"/>
  <c r="Q84" i="1"/>
  <c r="P84" i="1"/>
  <c r="O84" i="1"/>
  <c r="N84" i="1"/>
  <c r="M84" i="1"/>
  <c r="K84" i="1"/>
  <c r="J84" i="1"/>
  <c r="I84" i="1"/>
  <c r="H84" i="1"/>
  <c r="G84" i="1"/>
  <c r="F84" i="1"/>
  <c r="E84" i="1"/>
  <c r="D84" i="1"/>
  <c r="C84" i="1"/>
  <c r="B84" i="1"/>
  <c r="A84" i="1"/>
  <c r="AA83" i="1"/>
  <c r="Z83" i="1"/>
  <c r="Y83" i="1"/>
  <c r="X83" i="1"/>
  <c r="W83" i="1"/>
  <c r="V83" i="1"/>
  <c r="U83" i="1"/>
  <c r="T83" i="1"/>
  <c r="S83" i="1"/>
  <c r="R83" i="1"/>
  <c r="Q83" i="1"/>
  <c r="P83" i="1"/>
  <c r="O83" i="1"/>
  <c r="N83" i="1"/>
  <c r="M83" i="1"/>
  <c r="K83" i="1"/>
  <c r="I83" i="1"/>
  <c r="J83" i="1"/>
  <c r="H83" i="1"/>
  <c r="G83" i="1"/>
  <c r="F83" i="1"/>
  <c r="E83" i="1"/>
  <c r="D83" i="1"/>
  <c r="C83" i="1"/>
  <c r="B83" i="1"/>
  <c r="A83" i="1"/>
  <c r="AA82" i="1"/>
  <c r="Z82" i="1"/>
  <c r="Y82" i="1"/>
  <c r="X82" i="1"/>
  <c r="W82" i="1"/>
  <c r="V82" i="1"/>
  <c r="U82" i="1"/>
  <c r="T82" i="1"/>
  <c r="S82" i="1"/>
  <c r="R82" i="1"/>
  <c r="Q82" i="1"/>
  <c r="P82" i="1"/>
  <c r="O82" i="1"/>
  <c r="N82" i="1"/>
  <c r="M82" i="1"/>
  <c r="K82" i="1"/>
  <c r="I82" i="1"/>
  <c r="J82" i="1"/>
  <c r="H82" i="1"/>
  <c r="G82" i="1"/>
  <c r="F82" i="1"/>
  <c r="E82" i="1"/>
  <c r="D82" i="1"/>
  <c r="C82" i="1"/>
  <c r="B82" i="1"/>
  <c r="A82" i="1"/>
  <c r="AA81" i="1"/>
  <c r="Z81" i="1"/>
  <c r="Y81" i="1"/>
  <c r="X81" i="1"/>
  <c r="W81" i="1"/>
  <c r="V81" i="1"/>
  <c r="U81" i="1"/>
  <c r="T81" i="1"/>
  <c r="S81" i="1"/>
  <c r="R81" i="1"/>
  <c r="Q81" i="1"/>
  <c r="P81" i="1"/>
  <c r="O81" i="1"/>
  <c r="N81" i="1"/>
  <c r="M81" i="1"/>
  <c r="K81" i="1"/>
  <c r="I81" i="1"/>
  <c r="J81" i="1"/>
  <c r="H81" i="1"/>
  <c r="G81" i="1"/>
  <c r="F81" i="1"/>
  <c r="E81" i="1"/>
  <c r="D81" i="1"/>
  <c r="C81" i="1"/>
  <c r="B81" i="1"/>
  <c r="A81" i="1"/>
  <c r="AA80" i="1"/>
  <c r="Z80" i="1"/>
  <c r="Y80" i="1"/>
  <c r="X80" i="1"/>
  <c r="W80" i="1"/>
  <c r="V80" i="1"/>
  <c r="U80" i="1"/>
  <c r="T80" i="1"/>
  <c r="S80" i="1"/>
  <c r="R80" i="1"/>
  <c r="Q80" i="1"/>
  <c r="P80" i="1"/>
  <c r="O80" i="1"/>
  <c r="N80" i="1"/>
  <c r="M80" i="1"/>
  <c r="K80" i="1"/>
  <c r="J80" i="1"/>
  <c r="I80" i="1"/>
  <c r="H80" i="1"/>
  <c r="G80" i="1"/>
  <c r="F80" i="1"/>
  <c r="E80" i="1"/>
  <c r="D80" i="1"/>
  <c r="C80" i="1"/>
  <c r="B80" i="1"/>
  <c r="A80" i="1"/>
  <c r="AA79" i="1"/>
  <c r="Z79" i="1"/>
  <c r="Y79" i="1"/>
  <c r="X79" i="1"/>
  <c r="W79" i="1"/>
  <c r="V79" i="1"/>
  <c r="U79" i="1"/>
  <c r="T79" i="1"/>
  <c r="S79" i="1"/>
  <c r="R79" i="1"/>
  <c r="Q79" i="1"/>
  <c r="P79" i="1"/>
  <c r="O79" i="1"/>
  <c r="N79" i="1"/>
  <c r="M79" i="1"/>
  <c r="K79" i="1"/>
  <c r="I79" i="1"/>
  <c r="J79" i="1"/>
  <c r="H79" i="1"/>
  <c r="G79" i="1"/>
  <c r="F79" i="1"/>
  <c r="E79" i="1"/>
  <c r="D79" i="1"/>
  <c r="C79" i="1"/>
  <c r="B79" i="1"/>
  <c r="A79" i="1"/>
  <c r="AA78" i="1"/>
  <c r="Z78" i="1"/>
  <c r="Y78" i="1"/>
  <c r="X78" i="1"/>
  <c r="W78" i="1"/>
  <c r="V78" i="1"/>
  <c r="U78" i="1"/>
  <c r="T78" i="1"/>
  <c r="S78" i="1"/>
  <c r="R78" i="1"/>
  <c r="Q78" i="1"/>
  <c r="P78" i="1"/>
  <c r="O78" i="1"/>
  <c r="N78" i="1"/>
  <c r="M78" i="1"/>
  <c r="K78" i="1"/>
  <c r="I78" i="1"/>
  <c r="J78" i="1"/>
  <c r="H78" i="1"/>
  <c r="G78" i="1"/>
  <c r="F78" i="1"/>
  <c r="E78" i="1"/>
  <c r="D78" i="1"/>
  <c r="C78" i="1"/>
  <c r="B78" i="1"/>
  <c r="A78" i="1"/>
  <c r="AA77" i="1"/>
  <c r="Z77" i="1"/>
  <c r="Y77" i="1"/>
  <c r="X77" i="1"/>
  <c r="W77" i="1"/>
  <c r="V77" i="1"/>
  <c r="U77" i="1"/>
  <c r="T77" i="1"/>
  <c r="S77" i="1"/>
  <c r="R77" i="1"/>
  <c r="Q77" i="1"/>
  <c r="P77" i="1"/>
  <c r="O77" i="1"/>
  <c r="N77" i="1"/>
  <c r="M77" i="1"/>
  <c r="K77" i="1"/>
  <c r="I77" i="1"/>
  <c r="J77" i="1"/>
  <c r="H77" i="1"/>
  <c r="G77" i="1"/>
  <c r="F77" i="1"/>
  <c r="E77" i="1"/>
  <c r="D77" i="1"/>
  <c r="C77" i="1"/>
  <c r="B77" i="1"/>
  <c r="A77" i="1"/>
  <c r="AA76" i="1"/>
  <c r="Z76" i="1"/>
  <c r="Y76" i="1"/>
  <c r="X76" i="1"/>
  <c r="W76" i="1"/>
  <c r="V76" i="1"/>
  <c r="U76" i="1"/>
  <c r="T76" i="1"/>
  <c r="S76" i="1"/>
  <c r="R76" i="1"/>
  <c r="Q76" i="1"/>
  <c r="P76" i="1"/>
  <c r="O76" i="1"/>
  <c r="N76" i="1"/>
  <c r="M76" i="1"/>
  <c r="K76" i="1"/>
  <c r="J76" i="1"/>
  <c r="I76" i="1"/>
  <c r="H76" i="1"/>
  <c r="G76" i="1"/>
  <c r="F76" i="1"/>
  <c r="E76" i="1"/>
  <c r="D76" i="1"/>
  <c r="C76" i="1"/>
  <c r="B76" i="1"/>
  <c r="A76" i="1"/>
  <c r="AA75" i="1"/>
  <c r="Z75" i="1"/>
  <c r="Y75" i="1"/>
  <c r="X75" i="1"/>
  <c r="W75" i="1"/>
  <c r="V75" i="1"/>
  <c r="U75" i="1"/>
  <c r="T75" i="1"/>
  <c r="S75" i="1"/>
  <c r="R75" i="1"/>
  <c r="Q75" i="1"/>
  <c r="P75" i="1"/>
  <c r="O75" i="1"/>
  <c r="N75" i="1"/>
  <c r="M75" i="1"/>
  <c r="K75" i="1"/>
  <c r="I75" i="1"/>
  <c r="J75" i="1"/>
  <c r="H75" i="1"/>
  <c r="G75" i="1"/>
  <c r="F75" i="1"/>
  <c r="E75" i="1"/>
  <c r="D75" i="1"/>
  <c r="C75" i="1"/>
  <c r="B75" i="1"/>
  <c r="A75" i="1"/>
  <c r="AA74" i="1"/>
  <c r="Z74" i="1"/>
  <c r="Y74" i="1"/>
  <c r="X74" i="1"/>
  <c r="W74" i="1"/>
  <c r="V74" i="1"/>
  <c r="U74" i="1"/>
  <c r="T74" i="1"/>
  <c r="S74" i="1"/>
  <c r="R74" i="1"/>
  <c r="Q74" i="1"/>
  <c r="P74" i="1"/>
  <c r="O74" i="1"/>
  <c r="N74" i="1"/>
  <c r="M74" i="1"/>
  <c r="K74" i="1"/>
  <c r="J74" i="1"/>
  <c r="H74" i="1"/>
  <c r="G74" i="1"/>
  <c r="F74" i="1"/>
  <c r="E74" i="1"/>
  <c r="D74" i="1"/>
  <c r="C74" i="1"/>
  <c r="B74" i="1"/>
  <c r="A74" i="1"/>
  <c r="AA73" i="1"/>
  <c r="Z73" i="1"/>
  <c r="Y73" i="1"/>
  <c r="X73" i="1"/>
  <c r="W73" i="1"/>
  <c r="V73" i="1"/>
  <c r="U73" i="1"/>
  <c r="T73" i="1"/>
  <c r="S73" i="1"/>
  <c r="R73" i="1"/>
  <c r="Q73" i="1"/>
  <c r="P73" i="1"/>
  <c r="O73" i="1"/>
  <c r="N73" i="1"/>
  <c r="M73" i="1"/>
  <c r="K73" i="1"/>
  <c r="I73" i="1"/>
  <c r="J73" i="1"/>
  <c r="H73" i="1"/>
  <c r="G73" i="1"/>
  <c r="F73" i="1"/>
  <c r="E73" i="1"/>
  <c r="D73" i="1"/>
  <c r="C73" i="1"/>
  <c r="B73" i="1"/>
  <c r="A73" i="1"/>
  <c r="AA72" i="1"/>
  <c r="Z72" i="1"/>
  <c r="Y72" i="1"/>
  <c r="X72" i="1"/>
  <c r="W72" i="1"/>
  <c r="V72" i="1"/>
  <c r="U72" i="1"/>
  <c r="T72" i="1"/>
  <c r="S72" i="1"/>
  <c r="R72" i="1"/>
  <c r="Q72" i="1"/>
  <c r="P72" i="1"/>
  <c r="O72" i="1"/>
  <c r="N72" i="1"/>
  <c r="M72" i="1"/>
  <c r="K72" i="1"/>
  <c r="J72" i="1"/>
  <c r="I72" i="1"/>
  <c r="H72" i="1"/>
  <c r="G72" i="1"/>
  <c r="F72" i="1"/>
  <c r="E72" i="1"/>
  <c r="D72" i="1"/>
  <c r="C72" i="1"/>
  <c r="B72" i="1"/>
  <c r="A72" i="1"/>
  <c r="AA71" i="1"/>
  <c r="Z71" i="1"/>
  <c r="Y71" i="1"/>
  <c r="X71" i="1"/>
  <c r="W71" i="1"/>
  <c r="V71" i="1"/>
  <c r="U71" i="1"/>
  <c r="T71" i="1"/>
  <c r="S71" i="1"/>
  <c r="R71" i="1"/>
  <c r="Q71" i="1"/>
  <c r="P71" i="1"/>
  <c r="O71" i="1"/>
  <c r="N71" i="1"/>
  <c r="M71" i="1"/>
  <c r="K71" i="1"/>
  <c r="I71" i="1"/>
  <c r="J71" i="1"/>
  <c r="H71" i="1"/>
  <c r="G71" i="1"/>
  <c r="F71" i="1"/>
  <c r="E71" i="1"/>
  <c r="D71" i="1"/>
  <c r="C71" i="1"/>
  <c r="B71" i="1"/>
  <c r="A71" i="1"/>
  <c r="AA70" i="1"/>
  <c r="Z70" i="1"/>
  <c r="Y70" i="1"/>
  <c r="X70" i="1"/>
  <c r="W70" i="1"/>
  <c r="V70" i="1"/>
  <c r="U70" i="1"/>
  <c r="T70" i="1"/>
  <c r="S70" i="1"/>
  <c r="R70" i="1"/>
  <c r="Q70" i="1"/>
  <c r="P70" i="1"/>
  <c r="O70" i="1"/>
  <c r="N70" i="1"/>
  <c r="M70" i="1"/>
  <c r="K70" i="1"/>
  <c r="J70" i="1"/>
  <c r="I70" i="1"/>
  <c r="H70" i="1"/>
  <c r="G70" i="1"/>
  <c r="F70" i="1"/>
  <c r="E70" i="1"/>
  <c r="D70" i="1"/>
  <c r="C70" i="1"/>
  <c r="B70" i="1"/>
  <c r="A70" i="1"/>
  <c r="AA69" i="1"/>
  <c r="Z69" i="1"/>
  <c r="Y69" i="1"/>
  <c r="X69" i="1"/>
  <c r="W69" i="1"/>
  <c r="V69" i="1"/>
  <c r="U69" i="1"/>
  <c r="T69" i="1"/>
  <c r="S69" i="1"/>
  <c r="R69" i="1"/>
  <c r="Q69" i="1"/>
  <c r="P69" i="1"/>
  <c r="O69" i="1"/>
  <c r="N69" i="1"/>
  <c r="M69" i="1"/>
  <c r="K69" i="1"/>
  <c r="J69" i="1"/>
  <c r="H69" i="1"/>
  <c r="G69" i="1"/>
  <c r="F69" i="1"/>
  <c r="E69" i="1"/>
  <c r="D69" i="1"/>
  <c r="C69" i="1"/>
  <c r="B69" i="1"/>
  <c r="A69" i="1"/>
  <c r="AA68" i="1"/>
  <c r="Z68" i="1"/>
  <c r="Y68" i="1"/>
  <c r="X68" i="1"/>
  <c r="W68" i="1"/>
  <c r="V68" i="1"/>
  <c r="U68" i="1"/>
  <c r="T68" i="1"/>
  <c r="S68" i="1"/>
  <c r="R68" i="1"/>
  <c r="Q68" i="1"/>
  <c r="P68" i="1"/>
  <c r="O68" i="1"/>
  <c r="N68" i="1"/>
  <c r="M68" i="1"/>
  <c r="K68" i="1"/>
  <c r="J68" i="1"/>
  <c r="I68" i="1"/>
  <c r="H68" i="1"/>
  <c r="G68" i="1"/>
  <c r="F68" i="1"/>
  <c r="E68" i="1"/>
  <c r="D68" i="1"/>
  <c r="C68" i="1"/>
  <c r="B68" i="1"/>
  <c r="A68" i="1"/>
  <c r="AA67" i="1"/>
  <c r="Z67" i="1"/>
  <c r="Y67" i="1"/>
  <c r="X67" i="1"/>
  <c r="W67" i="1"/>
  <c r="V67" i="1"/>
  <c r="U67" i="1"/>
  <c r="T67" i="1"/>
  <c r="S67" i="1"/>
  <c r="R67" i="1"/>
  <c r="Q67" i="1"/>
  <c r="P67" i="1"/>
  <c r="O67" i="1"/>
  <c r="N67" i="1"/>
  <c r="M67" i="1"/>
  <c r="K67" i="1"/>
  <c r="J67" i="1"/>
  <c r="I67" i="1"/>
  <c r="H67" i="1"/>
  <c r="G67" i="1"/>
  <c r="F67" i="1"/>
  <c r="E67" i="1"/>
  <c r="D67" i="1"/>
  <c r="C67" i="1"/>
  <c r="B67" i="1"/>
  <c r="A67" i="1"/>
  <c r="AA66" i="1"/>
  <c r="Z66" i="1"/>
  <c r="Y66" i="1"/>
  <c r="X66" i="1"/>
  <c r="W66" i="1"/>
  <c r="V66" i="1"/>
  <c r="U66" i="1"/>
  <c r="T66" i="1"/>
  <c r="S66" i="1"/>
  <c r="R66" i="1"/>
  <c r="Q66" i="1"/>
  <c r="P66" i="1"/>
  <c r="O66" i="1"/>
  <c r="N66" i="1"/>
  <c r="M66" i="1"/>
  <c r="K66" i="1"/>
  <c r="I66" i="1"/>
  <c r="J66" i="1"/>
  <c r="H66" i="1"/>
  <c r="G66" i="1"/>
  <c r="F66" i="1"/>
  <c r="E66" i="1"/>
  <c r="D66" i="1"/>
  <c r="C66" i="1"/>
  <c r="B66" i="1"/>
  <c r="A66" i="1"/>
  <c r="AA65" i="1"/>
  <c r="Z65" i="1"/>
  <c r="Y65" i="1"/>
  <c r="X65" i="1"/>
  <c r="W65" i="1"/>
  <c r="V65" i="1"/>
  <c r="U65" i="1"/>
  <c r="T65" i="1"/>
  <c r="S65" i="1"/>
  <c r="R65" i="1"/>
  <c r="Q65" i="1"/>
  <c r="P65" i="1"/>
  <c r="O65" i="1"/>
  <c r="N65" i="1"/>
  <c r="M65" i="1"/>
  <c r="K65" i="1"/>
  <c r="J65" i="1"/>
  <c r="H65" i="1"/>
  <c r="G65" i="1"/>
  <c r="F65" i="1"/>
  <c r="E65" i="1"/>
  <c r="D65" i="1"/>
  <c r="C65" i="1"/>
  <c r="B65" i="1"/>
  <c r="A65" i="1"/>
  <c r="AA64" i="1"/>
  <c r="Z64" i="1"/>
  <c r="Y64" i="1"/>
  <c r="X64" i="1"/>
  <c r="W64" i="1"/>
  <c r="V64" i="1"/>
  <c r="U64" i="1"/>
  <c r="T64" i="1"/>
  <c r="S64" i="1"/>
  <c r="R64" i="1"/>
  <c r="Q64" i="1"/>
  <c r="P64" i="1"/>
  <c r="O64" i="1"/>
  <c r="N64" i="1"/>
  <c r="M64" i="1"/>
  <c r="K64" i="1"/>
  <c r="I64" i="1"/>
  <c r="J64" i="1"/>
  <c r="H64" i="1"/>
  <c r="G64" i="1"/>
  <c r="F64" i="1"/>
  <c r="E64" i="1"/>
  <c r="D64" i="1"/>
  <c r="C64" i="1"/>
  <c r="B64" i="1"/>
  <c r="A64" i="1"/>
  <c r="AA63" i="1"/>
  <c r="Z63" i="1"/>
  <c r="Y63" i="1"/>
  <c r="X63" i="1"/>
  <c r="W63" i="1"/>
  <c r="V63" i="1"/>
  <c r="U63" i="1"/>
  <c r="T63" i="1"/>
  <c r="S63" i="1"/>
  <c r="R63" i="1"/>
  <c r="Q63" i="1"/>
  <c r="P63" i="1"/>
  <c r="O63" i="1"/>
  <c r="N63" i="1"/>
  <c r="M63" i="1"/>
  <c r="K63" i="1"/>
  <c r="J63" i="1"/>
  <c r="I63" i="1"/>
  <c r="H63" i="1"/>
  <c r="G63" i="1"/>
  <c r="F63" i="1"/>
  <c r="E63" i="1"/>
  <c r="D63" i="1"/>
  <c r="C63" i="1"/>
  <c r="B63" i="1"/>
  <c r="A63" i="1"/>
  <c r="AA62" i="1"/>
  <c r="Z62" i="1"/>
  <c r="Y62" i="1"/>
  <c r="X62" i="1"/>
  <c r="W62" i="1"/>
  <c r="V62" i="1"/>
  <c r="U62" i="1"/>
  <c r="T62" i="1"/>
  <c r="S62" i="1"/>
  <c r="R62" i="1"/>
  <c r="Q62" i="1"/>
  <c r="P62" i="1"/>
  <c r="O62" i="1"/>
  <c r="N62" i="1"/>
  <c r="M62" i="1"/>
  <c r="K62" i="1"/>
  <c r="I62" i="1"/>
  <c r="J62" i="1"/>
  <c r="H62" i="1"/>
  <c r="G62" i="1"/>
  <c r="F62" i="1"/>
  <c r="E62" i="1"/>
  <c r="D62" i="1"/>
  <c r="C62" i="1"/>
  <c r="B62" i="1"/>
  <c r="A62" i="1"/>
  <c r="AA61" i="1"/>
  <c r="Z61" i="1"/>
  <c r="Y61" i="1"/>
  <c r="X61" i="1"/>
  <c r="W61" i="1"/>
  <c r="V61" i="1"/>
  <c r="U61" i="1"/>
  <c r="T61" i="1"/>
  <c r="S61" i="1"/>
  <c r="R61" i="1"/>
  <c r="Q61" i="1"/>
  <c r="P61" i="1"/>
  <c r="O61" i="1"/>
  <c r="N61" i="1"/>
  <c r="M61" i="1"/>
  <c r="K61" i="1"/>
  <c r="J61" i="1"/>
  <c r="I61" i="1"/>
  <c r="H61" i="1"/>
  <c r="G61" i="1"/>
  <c r="F61" i="1"/>
  <c r="E61" i="1"/>
  <c r="D61" i="1"/>
  <c r="C61" i="1"/>
  <c r="B61" i="1"/>
  <c r="A61" i="1"/>
  <c r="AA60" i="1"/>
  <c r="Z60" i="1"/>
  <c r="Y60" i="1"/>
  <c r="X60" i="1"/>
  <c r="W60" i="1"/>
  <c r="V60" i="1"/>
  <c r="U60" i="1"/>
  <c r="T60" i="1"/>
  <c r="S60" i="1"/>
  <c r="R60" i="1"/>
  <c r="Q60" i="1"/>
  <c r="P60" i="1"/>
  <c r="O60" i="1"/>
  <c r="N60" i="1"/>
  <c r="M60" i="1"/>
  <c r="K60" i="1"/>
  <c r="I60" i="1"/>
  <c r="J60" i="1"/>
  <c r="H60" i="1"/>
  <c r="G60" i="1"/>
  <c r="F60" i="1"/>
  <c r="E60" i="1"/>
  <c r="D60" i="1"/>
  <c r="C60" i="1"/>
  <c r="B60" i="1"/>
  <c r="A60" i="1"/>
  <c r="AA59" i="1"/>
  <c r="Z59" i="1"/>
  <c r="Y59" i="1"/>
  <c r="X59" i="1"/>
  <c r="W59" i="1"/>
  <c r="V59" i="1"/>
  <c r="U59" i="1"/>
  <c r="T59" i="1"/>
  <c r="S59" i="1"/>
  <c r="R59" i="1"/>
  <c r="Q59" i="1"/>
  <c r="P59" i="1"/>
  <c r="O59" i="1"/>
  <c r="N59" i="1"/>
  <c r="M59" i="1"/>
  <c r="K59" i="1"/>
  <c r="J59" i="1"/>
  <c r="I59" i="1"/>
  <c r="H59" i="1"/>
  <c r="G59" i="1"/>
  <c r="F59" i="1"/>
  <c r="E59" i="1"/>
  <c r="D59" i="1"/>
  <c r="C59" i="1"/>
  <c r="B59" i="1"/>
  <c r="A59" i="1"/>
  <c r="AA58" i="1"/>
  <c r="Z58" i="1"/>
  <c r="Y58" i="1"/>
  <c r="X58" i="1"/>
  <c r="W58" i="1"/>
  <c r="V58" i="1"/>
  <c r="U58" i="1"/>
  <c r="T58" i="1"/>
  <c r="S58" i="1"/>
  <c r="R58" i="1"/>
  <c r="Q58" i="1"/>
  <c r="P58" i="1"/>
  <c r="O58" i="1"/>
  <c r="N58" i="1"/>
  <c r="M58" i="1"/>
  <c r="K58" i="1"/>
  <c r="I58" i="1"/>
  <c r="J58" i="1"/>
  <c r="H58" i="1"/>
  <c r="G58" i="1"/>
  <c r="F58" i="1"/>
  <c r="E58" i="1"/>
  <c r="D58" i="1"/>
  <c r="C58" i="1"/>
  <c r="B58" i="1"/>
  <c r="A58" i="1"/>
  <c r="AA57" i="1"/>
  <c r="Z57" i="1"/>
  <c r="Y57" i="1"/>
  <c r="X57" i="1"/>
  <c r="W57" i="1"/>
  <c r="V57" i="1"/>
  <c r="U57" i="1"/>
  <c r="T57" i="1"/>
  <c r="S57" i="1"/>
  <c r="R57" i="1"/>
  <c r="Q57" i="1"/>
  <c r="P57" i="1"/>
  <c r="O57" i="1"/>
  <c r="N57" i="1"/>
  <c r="M57" i="1"/>
  <c r="K57" i="1"/>
  <c r="J57" i="1"/>
  <c r="I57" i="1"/>
  <c r="H57" i="1"/>
  <c r="G57" i="1"/>
  <c r="F57" i="1"/>
  <c r="E57" i="1"/>
  <c r="D57" i="1"/>
  <c r="C57" i="1"/>
  <c r="B57" i="1"/>
  <c r="A57" i="1"/>
  <c r="AA56" i="1"/>
  <c r="Z56" i="1"/>
  <c r="Y56" i="1"/>
  <c r="X56" i="1"/>
  <c r="W56" i="1"/>
  <c r="V56" i="1"/>
  <c r="U56" i="1"/>
  <c r="T56" i="1"/>
  <c r="S56" i="1"/>
  <c r="R56" i="1"/>
  <c r="Q56" i="1"/>
  <c r="P56" i="1"/>
  <c r="O56" i="1"/>
  <c r="N56" i="1"/>
  <c r="M56" i="1"/>
  <c r="K56" i="1"/>
  <c r="J56" i="1"/>
  <c r="H56" i="1"/>
  <c r="G56" i="1"/>
  <c r="F56" i="1"/>
  <c r="E56" i="1"/>
  <c r="D56" i="1"/>
  <c r="C56" i="1"/>
  <c r="B56" i="1"/>
  <c r="A56" i="1"/>
  <c r="AA55" i="1"/>
  <c r="Z55" i="1"/>
  <c r="Y55" i="1"/>
  <c r="X55" i="1"/>
  <c r="W55" i="1"/>
  <c r="V55" i="1"/>
  <c r="U55" i="1"/>
  <c r="T55" i="1"/>
  <c r="S55" i="1"/>
  <c r="R55" i="1"/>
  <c r="Q55" i="1"/>
  <c r="P55" i="1"/>
  <c r="O55" i="1"/>
  <c r="N55" i="1"/>
  <c r="M55" i="1"/>
  <c r="K55" i="1"/>
  <c r="J55" i="1"/>
  <c r="I55" i="1"/>
  <c r="H55" i="1"/>
  <c r="G55" i="1"/>
  <c r="F55" i="1"/>
  <c r="E55" i="1"/>
  <c r="D55" i="1"/>
  <c r="C55" i="1"/>
  <c r="B55" i="1"/>
  <c r="A55" i="1"/>
  <c r="AA54" i="1"/>
  <c r="Z54" i="1"/>
  <c r="Y54" i="1"/>
  <c r="X54" i="1"/>
  <c r="W54" i="1"/>
  <c r="V54" i="1"/>
  <c r="U54" i="1"/>
  <c r="T54" i="1"/>
  <c r="S54" i="1"/>
  <c r="R54" i="1"/>
  <c r="Q54" i="1"/>
  <c r="P54" i="1"/>
  <c r="O54" i="1"/>
  <c r="N54" i="1"/>
  <c r="M54" i="1"/>
  <c r="K54" i="1"/>
  <c r="J54" i="1"/>
  <c r="H54" i="1"/>
  <c r="G54" i="1"/>
  <c r="F54" i="1"/>
  <c r="E54" i="1"/>
  <c r="D54" i="1"/>
  <c r="C54" i="1"/>
  <c r="B54" i="1"/>
  <c r="A54" i="1"/>
  <c r="AA53" i="1"/>
  <c r="Z53" i="1"/>
  <c r="Y53" i="1"/>
  <c r="X53" i="1"/>
  <c r="W53" i="1"/>
  <c r="V53" i="1"/>
  <c r="U53" i="1"/>
  <c r="T53" i="1"/>
  <c r="S53" i="1"/>
  <c r="R53" i="1"/>
  <c r="Q53" i="1"/>
  <c r="P53" i="1"/>
  <c r="O53" i="1"/>
  <c r="N53" i="1"/>
  <c r="M53" i="1"/>
  <c r="K53" i="1"/>
  <c r="I53" i="1"/>
  <c r="J53" i="1"/>
  <c r="H53" i="1"/>
  <c r="G53" i="1"/>
  <c r="F53" i="1"/>
  <c r="E53" i="1"/>
  <c r="D53" i="1"/>
  <c r="C53" i="1"/>
  <c r="B53" i="1"/>
  <c r="A53" i="1"/>
  <c r="AA52" i="1"/>
  <c r="Z52" i="1"/>
  <c r="Y52" i="1"/>
  <c r="X52" i="1"/>
  <c r="W52" i="1"/>
  <c r="V52" i="1"/>
  <c r="U52" i="1"/>
  <c r="T52" i="1"/>
  <c r="S52" i="1"/>
  <c r="R52" i="1"/>
  <c r="Q52" i="1"/>
  <c r="P52" i="1"/>
  <c r="O52" i="1"/>
  <c r="N52" i="1"/>
  <c r="M52" i="1"/>
  <c r="K52" i="1"/>
  <c r="J52" i="1"/>
  <c r="I52" i="1"/>
  <c r="H52" i="1"/>
  <c r="G52" i="1"/>
  <c r="F52" i="1"/>
  <c r="E52" i="1"/>
  <c r="D52" i="1"/>
  <c r="C52" i="1"/>
  <c r="B52" i="1"/>
  <c r="A52" i="1"/>
  <c r="AA51" i="1"/>
  <c r="Z51" i="1"/>
  <c r="Y51" i="1"/>
  <c r="X51" i="1"/>
  <c r="W51" i="1"/>
  <c r="V51" i="1"/>
  <c r="U51" i="1"/>
  <c r="T51" i="1"/>
  <c r="S51" i="1"/>
  <c r="R51" i="1"/>
  <c r="Q51" i="1"/>
  <c r="P51" i="1"/>
  <c r="O51" i="1"/>
  <c r="N51" i="1"/>
  <c r="M51" i="1"/>
  <c r="K51" i="1"/>
  <c r="I51" i="1"/>
  <c r="J51" i="1"/>
  <c r="H51" i="1"/>
  <c r="G51" i="1"/>
  <c r="F51" i="1"/>
  <c r="E51" i="1"/>
  <c r="D51" i="1"/>
  <c r="C51" i="1"/>
  <c r="B51" i="1"/>
  <c r="A51" i="1"/>
  <c r="AA50" i="1"/>
  <c r="Z50" i="1"/>
  <c r="Y50" i="1"/>
  <c r="X50" i="1"/>
  <c r="W50" i="1"/>
  <c r="V50" i="1"/>
  <c r="U50" i="1"/>
  <c r="T50" i="1"/>
  <c r="S50" i="1"/>
  <c r="R50" i="1"/>
  <c r="Q50" i="1"/>
  <c r="P50" i="1"/>
  <c r="O50" i="1"/>
  <c r="N50" i="1"/>
  <c r="M50" i="1"/>
  <c r="K50" i="1"/>
  <c r="J50" i="1"/>
  <c r="I50" i="1"/>
  <c r="H50" i="1"/>
  <c r="G50" i="1"/>
  <c r="F50" i="1"/>
  <c r="E50" i="1"/>
  <c r="D50" i="1"/>
  <c r="C50" i="1"/>
  <c r="B50" i="1"/>
  <c r="A50" i="1"/>
  <c r="AA49" i="1"/>
  <c r="Z49" i="1"/>
  <c r="Y49" i="1"/>
  <c r="X49" i="1"/>
  <c r="W49" i="1"/>
  <c r="V49" i="1"/>
  <c r="U49" i="1"/>
  <c r="T49" i="1"/>
  <c r="S49" i="1"/>
  <c r="R49" i="1"/>
  <c r="Q49" i="1"/>
  <c r="P49" i="1"/>
  <c r="O49" i="1"/>
  <c r="N49" i="1"/>
  <c r="M49" i="1"/>
  <c r="K49" i="1"/>
  <c r="I49" i="1"/>
  <c r="J49" i="1"/>
  <c r="H49" i="1"/>
  <c r="G49" i="1"/>
  <c r="F49" i="1"/>
  <c r="E49" i="1"/>
  <c r="D49" i="1"/>
  <c r="C49" i="1"/>
  <c r="B49" i="1"/>
  <c r="A49" i="1"/>
  <c r="AA48" i="1"/>
  <c r="Z48" i="1"/>
  <c r="Y48" i="1"/>
  <c r="X48" i="1"/>
  <c r="W48" i="1"/>
  <c r="V48" i="1"/>
  <c r="U48" i="1"/>
  <c r="T48" i="1"/>
  <c r="S48" i="1"/>
  <c r="R48" i="1"/>
  <c r="Q48" i="1"/>
  <c r="P48" i="1"/>
  <c r="O48" i="1"/>
  <c r="N48" i="1"/>
  <c r="M48" i="1"/>
  <c r="K48" i="1"/>
  <c r="J48" i="1"/>
  <c r="I48" i="1"/>
  <c r="H48" i="1"/>
  <c r="G48" i="1"/>
  <c r="F48" i="1"/>
  <c r="E48" i="1"/>
  <c r="D48" i="1"/>
  <c r="C48" i="1"/>
  <c r="B48" i="1"/>
  <c r="A48" i="1"/>
  <c r="AA47" i="1"/>
  <c r="Z47" i="1"/>
  <c r="Y47" i="1"/>
  <c r="X47" i="1"/>
  <c r="W47" i="1"/>
  <c r="V47" i="1"/>
  <c r="U47" i="1"/>
  <c r="T47" i="1"/>
  <c r="S47" i="1"/>
  <c r="R47" i="1"/>
  <c r="Q47" i="1"/>
  <c r="P47" i="1"/>
  <c r="O47" i="1"/>
  <c r="N47" i="1"/>
  <c r="M47" i="1"/>
  <c r="K47" i="1"/>
  <c r="I47" i="1"/>
  <c r="J47" i="1"/>
  <c r="H47" i="1"/>
  <c r="G47" i="1"/>
  <c r="F47" i="1"/>
  <c r="E47" i="1"/>
  <c r="D47" i="1"/>
  <c r="C47" i="1"/>
  <c r="B47" i="1"/>
  <c r="A47" i="1"/>
  <c r="AA46" i="1"/>
  <c r="Z46" i="1"/>
  <c r="Y46" i="1"/>
  <c r="X46" i="1"/>
  <c r="W46" i="1"/>
  <c r="V46" i="1"/>
  <c r="U46" i="1"/>
  <c r="T46" i="1"/>
  <c r="S46" i="1"/>
  <c r="R46" i="1"/>
  <c r="Q46" i="1"/>
  <c r="P46" i="1"/>
  <c r="O46" i="1"/>
  <c r="N46" i="1"/>
  <c r="M46" i="1"/>
  <c r="K46" i="1"/>
  <c r="J46" i="1"/>
  <c r="I46" i="1"/>
  <c r="H46" i="1"/>
  <c r="G46" i="1"/>
  <c r="F46" i="1"/>
  <c r="E46" i="1"/>
  <c r="D46" i="1"/>
  <c r="C46" i="1"/>
  <c r="B46" i="1"/>
  <c r="A46" i="1"/>
  <c r="AA45" i="1"/>
  <c r="Z45" i="1"/>
  <c r="Y45" i="1"/>
  <c r="X45" i="1"/>
  <c r="W45" i="1"/>
  <c r="V45" i="1"/>
  <c r="U45" i="1"/>
  <c r="T45" i="1"/>
  <c r="S45" i="1"/>
  <c r="R45" i="1"/>
  <c r="Q45" i="1"/>
  <c r="P45" i="1"/>
  <c r="O45" i="1"/>
  <c r="N45" i="1"/>
  <c r="M45" i="1"/>
  <c r="K45" i="1"/>
  <c r="I45" i="1"/>
  <c r="J45" i="1"/>
  <c r="H45" i="1"/>
  <c r="G45" i="1"/>
  <c r="F45" i="1"/>
  <c r="E45" i="1"/>
  <c r="D45" i="1"/>
  <c r="C45" i="1"/>
  <c r="B45" i="1"/>
  <c r="A45" i="1"/>
  <c r="AA44" i="1"/>
  <c r="Z44" i="1"/>
  <c r="Y44" i="1"/>
  <c r="X44" i="1"/>
  <c r="W44" i="1"/>
  <c r="V44" i="1"/>
  <c r="U44" i="1"/>
  <c r="T44" i="1"/>
  <c r="S44" i="1"/>
  <c r="R44" i="1"/>
  <c r="Q44" i="1"/>
  <c r="P44" i="1"/>
  <c r="O44" i="1"/>
  <c r="N44" i="1"/>
  <c r="M44" i="1"/>
  <c r="K44" i="1"/>
  <c r="J44" i="1"/>
  <c r="I44" i="1"/>
  <c r="H44" i="1"/>
  <c r="G44" i="1"/>
  <c r="F44" i="1"/>
  <c r="E44" i="1"/>
  <c r="D44" i="1"/>
  <c r="C44" i="1"/>
  <c r="B44" i="1"/>
  <c r="A44" i="1"/>
  <c r="AA43" i="1"/>
  <c r="Z43" i="1"/>
  <c r="Y43" i="1"/>
  <c r="X43" i="1"/>
  <c r="W43" i="1"/>
  <c r="V43" i="1"/>
  <c r="U43" i="1"/>
  <c r="T43" i="1"/>
  <c r="S43" i="1"/>
  <c r="R43" i="1"/>
  <c r="Q43" i="1"/>
  <c r="P43" i="1"/>
  <c r="O43" i="1"/>
  <c r="N43" i="1"/>
  <c r="M43" i="1"/>
  <c r="K43" i="1"/>
  <c r="I43" i="1"/>
  <c r="J43" i="1"/>
  <c r="H43" i="1"/>
  <c r="G43" i="1"/>
  <c r="F43" i="1"/>
  <c r="E43" i="1"/>
  <c r="D43" i="1"/>
  <c r="C43" i="1"/>
  <c r="B43" i="1"/>
  <c r="A43" i="1"/>
  <c r="AA42" i="1"/>
  <c r="Z42" i="1"/>
  <c r="Y42" i="1"/>
  <c r="X42" i="1"/>
  <c r="W42" i="1"/>
  <c r="V42" i="1"/>
  <c r="U42" i="1"/>
  <c r="T42" i="1"/>
  <c r="S42" i="1"/>
  <c r="R42" i="1"/>
  <c r="Q42" i="1"/>
  <c r="P42" i="1"/>
  <c r="O42" i="1"/>
  <c r="N42" i="1"/>
  <c r="M42" i="1"/>
  <c r="K42" i="1"/>
  <c r="J42" i="1"/>
  <c r="I42" i="1"/>
  <c r="H42" i="1"/>
  <c r="G42" i="1"/>
  <c r="F42" i="1"/>
  <c r="E42" i="1"/>
  <c r="D42" i="1"/>
  <c r="C42" i="1"/>
  <c r="B42" i="1"/>
  <c r="A42" i="1"/>
  <c r="AA41" i="1"/>
  <c r="Z41" i="1"/>
  <c r="Y41" i="1"/>
  <c r="X41" i="1"/>
  <c r="W41" i="1"/>
  <c r="V41" i="1"/>
  <c r="U41" i="1"/>
  <c r="T41" i="1"/>
  <c r="S41" i="1"/>
  <c r="R41" i="1"/>
  <c r="Q41" i="1"/>
  <c r="P41" i="1"/>
  <c r="O41" i="1"/>
  <c r="N41" i="1"/>
  <c r="M41" i="1"/>
  <c r="K41" i="1"/>
  <c r="I41" i="1"/>
  <c r="J41" i="1"/>
  <c r="H41" i="1"/>
  <c r="G41" i="1"/>
  <c r="F41" i="1"/>
  <c r="E41" i="1"/>
  <c r="D41" i="1"/>
  <c r="C41" i="1"/>
  <c r="B41" i="1"/>
  <c r="A41" i="1"/>
  <c r="AA40" i="1"/>
  <c r="Z40" i="1"/>
  <c r="Y40" i="1"/>
  <c r="X40" i="1"/>
  <c r="W40" i="1"/>
  <c r="V40" i="1"/>
  <c r="U40" i="1"/>
  <c r="T40" i="1"/>
  <c r="S40" i="1"/>
  <c r="R40" i="1"/>
  <c r="Q40" i="1"/>
  <c r="P40" i="1"/>
  <c r="O40" i="1"/>
  <c r="N40" i="1"/>
  <c r="M40" i="1"/>
  <c r="K40" i="1"/>
  <c r="J40" i="1"/>
  <c r="I40" i="1"/>
  <c r="H40" i="1"/>
  <c r="G40" i="1"/>
  <c r="F40" i="1"/>
  <c r="E40" i="1"/>
  <c r="D40" i="1"/>
  <c r="C40" i="1"/>
  <c r="B40" i="1"/>
  <c r="A40" i="1"/>
  <c r="AA39" i="1"/>
  <c r="Z39" i="1"/>
  <c r="Y39" i="1"/>
  <c r="X39" i="1"/>
  <c r="W39" i="1"/>
  <c r="V39" i="1"/>
  <c r="U39" i="1"/>
  <c r="T39" i="1"/>
  <c r="S39" i="1"/>
  <c r="R39" i="1"/>
  <c r="Q39" i="1"/>
  <c r="P39" i="1"/>
  <c r="O39" i="1"/>
  <c r="N39" i="1"/>
  <c r="M39" i="1"/>
  <c r="K39" i="1"/>
  <c r="I39" i="1"/>
  <c r="J39" i="1"/>
  <c r="H39" i="1"/>
  <c r="G39" i="1"/>
  <c r="F39" i="1"/>
  <c r="E39" i="1"/>
  <c r="D39" i="1"/>
  <c r="C39" i="1"/>
  <c r="B39" i="1"/>
  <c r="A39" i="1"/>
  <c r="AA38" i="1"/>
  <c r="Z38" i="1"/>
  <c r="Y38" i="1"/>
  <c r="X38" i="1"/>
  <c r="W38" i="1"/>
  <c r="V38" i="1"/>
  <c r="U38" i="1"/>
  <c r="T38" i="1"/>
  <c r="S38" i="1"/>
  <c r="R38" i="1"/>
  <c r="Q38" i="1"/>
  <c r="P38" i="1"/>
  <c r="O38" i="1"/>
  <c r="N38" i="1"/>
  <c r="M38" i="1"/>
  <c r="K38" i="1"/>
  <c r="J38" i="1"/>
  <c r="I38" i="1"/>
  <c r="H38" i="1"/>
  <c r="G38" i="1"/>
  <c r="F38" i="1"/>
  <c r="E38" i="1"/>
  <c r="D38" i="1"/>
  <c r="C38" i="1"/>
  <c r="B38" i="1"/>
  <c r="A38" i="1"/>
  <c r="AA37" i="1"/>
  <c r="Z37" i="1"/>
  <c r="Y37" i="1"/>
  <c r="X37" i="1"/>
  <c r="W37" i="1"/>
  <c r="V37" i="1"/>
  <c r="U37" i="1"/>
  <c r="T37" i="1"/>
  <c r="S37" i="1"/>
  <c r="R37" i="1"/>
  <c r="Q37" i="1"/>
  <c r="P37" i="1"/>
  <c r="O37" i="1"/>
  <c r="N37" i="1"/>
  <c r="M37" i="1"/>
  <c r="K37" i="1"/>
  <c r="I37" i="1"/>
  <c r="J37" i="1"/>
  <c r="H37" i="1"/>
  <c r="G37" i="1"/>
  <c r="F37" i="1"/>
  <c r="E37" i="1"/>
  <c r="D37" i="1"/>
  <c r="C37" i="1"/>
  <c r="B37" i="1"/>
  <c r="A37" i="1"/>
  <c r="AA36" i="1"/>
  <c r="Z36" i="1"/>
  <c r="Y36" i="1"/>
  <c r="X36" i="1"/>
  <c r="W36" i="1"/>
  <c r="V36" i="1"/>
  <c r="U36" i="1"/>
  <c r="T36" i="1"/>
  <c r="S36" i="1"/>
  <c r="R36" i="1"/>
  <c r="Q36" i="1"/>
  <c r="P36" i="1"/>
  <c r="O36" i="1"/>
  <c r="N36" i="1"/>
  <c r="M36" i="1"/>
  <c r="K36" i="1"/>
  <c r="J36" i="1"/>
  <c r="I36" i="1"/>
  <c r="H36" i="1"/>
  <c r="G36" i="1"/>
  <c r="F36" i="1"/>
  <c r="E36" i="1"/>
  <c r="D36" i="1"/>
  <c r="C36" i="1"/>
  <c r="B36" i="1"/>
  <c r="A36" i="1"/>
  <c r="AA35" i="1"/>
  <c r="Z35" i="1"/>
  <c r="Y35" i="1"/>
  <c r="X35" i="1"/>
  <c r="W35" i="1"/>
  <c r="V35" i="1"/>
  <c r="U35" i="1"/>
  <c r="T35" i="1"/>
  <c r="S35" i="1"/>
  <c r="R35" i="1"/>
  <c r="Q35" i="1"/>
  <c r="P35" i="1"/>
  <c r="O35" i="1"/>
  <c r="N35" i="1"/>
  <c r="M35" i="1"/>
  <c r="K35" i="1"/>
  <c r="I35" i="1"/>
  <c r="J35" i="1"/>
  <c r="H35" i="1"/>
  <c r="G35" i="1"/>
  <c r="F35" i="1"/>
  <c r="E35" i="1"/>
  <c r="D35" i="1"/>
  <c r="C35" i="1"/>
  <c r="B35" i="1"/>
  <c r="A35" i="1"/>
  <c r="AA34" i="1"/>
  <c r="Z34" i="1"/>
  <c r="Y34" i="1"/>
  <c r="X34" i="1"/>
  <c r="W34" i="1"/>
  <c r="V34" i="1"/>
  <c r="U34" i="1"/>
  <c r="T34" i="1"/>
  <c r="S34" i="1"/>
  <c r="R34" i="1"/>
  <c r="Q34" i="1"/>
  <c r="P34" i="1"/>
  <c r="O34" i="1"/>
  <c r="N34" i="1"/>
  <c r="M34" i="1"/>
  <c r="K34" i="1"/>
  <c r="J34" i="1"/>
  <c r="I34" i="1"/>
  <c r="H34" i="1"/>
  <c r="G34" i="1"/>
  <c r="F34" i="1"/>
  <c r="E34" i="1"/>
  <c r="D34" i="1"/>
  <c r="C34" i="1"/>
  <c r="B34" i="1"/>
  <c r="A34" i="1"/>
  <c r="AA33" i="1"/>
  <c r="Z33" i="1"/>
  <c r="Y33" i="1"/>
  <c r="X33" i="1"/>
  <c r="W33" i="1"/>
  <c r="V33" i="1"/>
  <c r="U33" i="1"/>
  <c r="T33" i="1"/>
  <c r="S33" i="1"/>
  <c r="R33" i="1"/>
  <c r="Q33" i="1"/>
  <c r="P33" i="1"/>
  <c r="O33" i="1"/>
  <c r="N33" i="1"/>
  <c r="M33" i="1"/>
  <c r="K33" i="1"/>
  <c r="I33" i="1"/>
  <c r="J33" i="1"/>
  <c r="H33" i="1"/>
  <c r="G33" i="1"/>
  <c r="F33" i="1"/>
  <c r="E33" i="1"/>
  <c r="D33" i="1"/>
  <c r="C33" i="1"/>
  <c r="B33" i="1"/>
  <c r="A33" i="1"/>
  <c r="AA32" i="1"/>
  <c r="Z32" i="1"/>
  <c r="Y32" i="1"/>
  <c r="X32" i="1"/>
  <c r="W32" i="1"/>
  <c r="V32" i="1"/>
  <c r="U32" i="1"/>
  <c r="T32" i="1"/>
  <c r="S32" i="1"/>
  <c r="R32" i="1"/>
  <c r="Q32" i="1"/>
  <c r="P32" i="1"/>
  <c r="O32" i="1"/>
  <c r="N32" i="1"/>
  <c r="M32" i="1"/>
  <c r="K32" i="1"/>
  <c r="J32" i="1"/>
  <c r="I32" i="1"/>
  <c r="H32" i="1"/>
  <c r="G32" i="1"/>
  <c r="F32" i="1"/>
  <c r="E32" i="1"/>
  <c r="D32" i="1"/>
  <c r="C32" i="1"/>
  <c r="B32" i="1"/>
  <c r="A32" i="1"/>
  <c r="AA31" i="1"/>
  <c r="Z31" i="1"/>
  <c r="Y31" i="1"/>
  <c r="X31" i="1"/>
  <c r="W31" i="1"/>
  <c r="V31" i="1"/>
  <c r="U31" i="1"/>
  <c r="T31" i="1"/>
  <c r="S31" i="1"/>
  <c r="R31" i="1"/>
  <c r="Q31" i="1"/>
  <c r="P31" i="1"/>
  <c r="O31" i="1"/>
  <c r="N31" i="1"/>
  <c r="M31" i="1"/>
  <c r="K31" i="1"/>
  <c r="I31" i="1"/>
  <c r="J31" i="1"/>
  <c r="H31" i="1"/>
  <c r="G31" i="1"/>
  <c r="F31" i="1"/>
  <c r="E31" i="1"/>
  <c r="D31" i="1"/>
  <c r="C31" i="1"/>
  <c r="B31" i="1"/>
  <c r="A31" i="1"/>
  <c r="AA30" i="1"/>
  <c r="Z30" i="1"/>
  <c r="Y30" i="1"/>
  <c r="X30" i="1"/>
  <c r="W30" i="1"/>
  <c r="V30" i="1"/>
  <c r="U30" i="1"/>
  <c r="T30" i="1"/>
  <c r="S30" i="1"/>
  <c r="R30" i="1"/>
  <c r="Q30" i="1"/>
  <c r="P30" i="1"/>
  <c r="O30" i="1"/>
  <c r="N30" i="1"/>
  <c r="M30" i="1"/>
  <c r="K30" i="1"/>
  <c r="J30" i="1"/>
  <c r="I30" i="1"/>
  <c r="H30" i="1"/>
  <c r="G30" i="1"/>
  <c r="F30" i="1"/>
  <c r="E30" i="1"/>
  <c r="D30" i="1"/>
  <c r="C30" i="1"/>
  <c r="B30" i="1"/>
  <c r="A30" i="1"/>
  <c r="AA29" i="1"/>
  <c r="Z29" i="1"/>
  <c r="Y29" i="1"/>
  <c r="X29" i="1"/>
  <c r="W29" i="1"/>
  <c r="V29" i="1"/>
  <c r="U29" i="1"/>
  <c r="T29" i="1"/>
  <c r="S29" i="1"/>
  <c r="R29" i="1"/>
  <c r="Q29" i="1"/>
  <c r="P29" i="1"/>
  <c r="O29" i="1"/>
  <c r="N29" i="1"/>
  <c r="M29" i="1"/>
  <c r="K29" i="1"/>
  <c r="I29" i="1"/>
  <c r="J29" i="1"/>
  <c r="H29" i="1"/>
  <c r="G29" i="1"/>
  <c r="F29" i="1"/>
  <c r="E29" i="1"/>
  <c r="D29" i="1"/>
  <c r="C29" i="1"/>
  <c r="B29" i="1"/>
  <c r="A29" i="1"/>
  <c r="AA28" i="1"/>
  <c r="Z28" i="1"/>
  <c r="Y28" i="1"/>
  <c r="X28" i="1"/>
  <c r="W28" i="1"/>
  <c r="V28" i="1"/>
  <c r="U28" i="1"/>
  <c r="T28" i="1"/>
  <c r="S28" i="1"/>
  <c r="R28" i="1"/>
  <c r="Q28" i="1"/>
  <c r="P28" i="1"/>
  <c r="O28" i="1"/>
  <c r="N28" i="1"/>
  <c r="M28" i="1"/>
  <c r="K28" i="1"/>
  <c r="J28" i="1"/>
  <c r="I28" i="1"/>
  <c r="H28" i="1"/>
  <c r="G28" i="1"/>
  <c r="F28" i="1"/>
  <c r="E28" i="1"/>
  <c r="D28" i="1"/>
  <c r="C28" i="1"/>
  <c r="B28" i="1"/>
  <c r="A28" i="1"/>
  <c r="AA27" i="1"/>
  <c r="Z27" i="1"/>
  <c r="Y27" i="1"/>
  <c r="X27" i="1"/>
  <c r="W27" i="1"/>
  <c r="V27" i="1"/>
  <c r="U27" i="1"/>
  <c r="T27" i="1"/>
  <c r="S27" i="1"/>
  <c r="R27" i="1"/>
  <c r="Q27" i="1"/>
  <c r="P27" i="1"/>
  <c r="O27" i="1"/>
  <c r="N27" i="1"/>
  <c r="M27" i="1"/>
  <c r="K27" i="1"/>
  <c r="I27" i="1"/>
  <c r="J27" i="1"/>
  <c r="H27" i="1"/>
  <c r="G27" i="1"/>
  <c r="F27" i="1"/>
  <c r="E27" i="1"/>
  <c r="D27" i="1"/>
  <c r="C27" i="1"/>
  <c r="B27" i="1"/>
  <c r="A27" i="1"/>
  <c r="AA26" i="1"/>
  <c r="Z26" i="1"/>
  <c r="Y26" i="1"/>
  <c r="X26" i="1"/>
  <c r="W26" i="1"/>
  <c r="V26" i="1"/>
  <c r="U26" i="1"/>
  <c r="T26" i="1"/>
  <c r="S26" i="1"/>
  <c r="R26" i="1"/>
  <c r="Q26" i="1"/>
  <c r="P26" i="1"/>
  <c r="O26" i="1"/>
  <c r="N26" i="1"/>
  <c r="M26" i="1"/>
  <c r="K26" i="1"/>
  <c r="J26" i="1"/>
  <c r="I26" i="1"/>
  <c r="H26" i="1"/>
  <c r="G26" i="1"/>
  <c r="F26" i="1"/>
  <c r="E26" i="1"/>
  <c r="D26" i="1"/>
  <c r="C26" i="1"/>
  <c r="B26" i="1"/>
  <c r="A26" i="1"/>
  <c r="AA25" i="1"/>
  <c r="Z25" i="1"/>
  <c r="Y25" i="1"/>
  <c r="X25" i="1"/>
  <c r="W25" i="1"/>
  <c r="V25" i="1"/>
  <c r="U25" i="1"/>
  <c r="T25" i="1"/>
  <c r="S25" i="1"/>
  <c r="R25" i="1"/>
  <c r="Q25" i="1"/>
  <c r="P25" i="1"/>
  <c r="O25" i="1"/>
  <c r="N25" i="1"/>
  <c r="M25" i="1"/>
  <c r="K25" i="1"/>
  <c r="I25" i="1"/>
  <c r="J25" i="1"/>
  <c r="H25" i="1"/>
  <c r="G25" i="1"/>
  <c r="F25" i="1"/>
  <c r="E25" i="1"/>
  <c r="D25" i="1"/>
  <c r="C25" i="1"/>
  <c r="B25" i="1"/>
  <c r="A25" i="1"/>
  <c r="AA24" i="1"/>
  <c r="Z24" i="1"/>
  <c r="Y24" i="1"/>
  <c r="X24" i="1"/>
  <c r="W24" i="1"/>
  <c r="V24" i="1"/>
  <c r="U24" i="1"/>
  <c r="T24" i="1"/>
  <c r="S24" i="1"/>
  <c r="R24" i="1"/>
  <c r="Q24" i="1"/>
  <c r="P24" i="1"/>
  <c r="O24" i="1"/>
  <c r="N24" i="1"/>
  <c r="M24" i="1"/>
  <c r="K24" i="1"/>
  <c r="J24" i="1"/>
  <c r="I24" i="1"/>
  <c r="H24" i="1"/>
  <c r="G24" i="1"/>
  <c r="F24" i="1"/>
  <c r="E24" i="1"/>
  <c r="D24" i="1"/>
  <c r="C24" i="1"/>
  <c r="B24" i="1"/>
  <c r="A24" i="1"/>
  <c r="AA23" i="1"/>
  <c r="Z23" i="1"/>
  <c r="Y23" i="1"/>
  <c r="X23" i="1"/>
  <c r="W23" i="1"/>
  <c r="V23" i="1"/>
  <c r="U23" i="1"/>
  <c r="T23" i="1"/>
  <c r="S23" i="1"/>
  <c r="R23" i="1"/>
  <c r="Q23" i="1"/>
  <c r="P23" i="1"/>
  <c r="O23" i="1"/>
  <c r="N23" i="1"/>
  <c r="M23" i="1"/>
  <c r="K23" i="1"/>
  <c r="I23" i="1"/>
  <c r="J23" i="1"/>
  <c r="H23" i="1"/>
  <c r="G23" i="1"/>
  <c r="F23" i="1"/>
  <c r="E23" i="1"/>
  <c r="D23" i="1"/>
  <c r="C23" i="1"/>
  <c r="B23" i="1"/>
  <c r="A23" i="1"/>
  <c r="AA22" i="1"/>
  <c r="Z22" i="1"/>
  <c r="Y22" i="1"/>
  <c r="X22" i="1"/>
  <c r="W22" i="1"/>
  <c r="V22" i="1"/>
  <c r="U22" i="1"/>
  <c r="T22" i="1"/>
  <c r="S22" i="1"/>
  <c r="R22" i="1"/>
  <c r="Q22" i="1"/>
  <c r="P22" i="1"/>
  <c r="O22" i="1"/>
  <c r="N22" i="1"/>
  <c r="M22" i="1"/>
  <c r="K22" i="1"/>
  <c r="J22" i="1"/>
  <c r="I22" i="1"/>
  <c r="H22" i="1"/>
  <c r="G22" i="1"/>
  <c r="F22" i="1"/>
  <c r="E22" i="1"/>
  <c r="D22" i="1"/>
  <c r="C22" i="1"/>
  <c r="B22" i="1"/>
  <c r="A22" i="1"/>
  <c r="AA21" i="1"/>
  <c r="Z21" i="1"/>
  <c r="Y21" i="1"/>
  <c r="X21" i="1"/>
  <c r="W21" i="1"/>
  <c r="V21" i="1"/>
  <c r="U21" i="1"/>
  <c r="T21" i="1"/>
  <c r="S21" i="1"/>
  <c r="R21" i="1"/>
  <c r="Q21" i="1"/>
  <c r="P21" i="1"/>
  <c r="O21" i="1"/>
  <c r="N21" i="1"/>
  <c r="M21" i="1"/>
  <c r="K21" i="1"/>
  <c r="I21" i="1"/>
  <c r="J21" i="1"/>
  <c r="H21" i="1"/>
  <c r="G21" i="1"/>
  <c r="F21" i="1"/>
  <c r="E21" i="1"/>
  <c r="D21" i="1"/>
  <c r="C21" i="1"/>
  <c r="B21" i="1"/>
  <c r="A21" i="1"/>
  <c r="AA20" i="1"/>
  <c r="Z20" i="1"/>
  <c r="Y20" i="1"/>
  <c r="X20" i="1"/>
  <c r="W20" i="1"/>
  <c r="V20" i="1"/>
  <c r="U20" i="1"/>
  <c r="T20" i="1"/>
  <c r="S20" i="1"/>
  <c r="R20" i="1"/>
  <c r="Q20" i="1"/>
  <c r="P20" i="1"/>
  <c r="O20" i="1"/>
  <c r="N20" i="1"/>
  <c r="M20" i="1"/>
  <c r="K20" i="1"/>
  <c r="J20" i="1"/>
  <c r="I20" i="1"/>
  <c r="H20" i="1"/>
  <c r="G20" i="1"/>
  <c r="F20" i="1"/>
  <c r="E20" i="1"/>
  <c r="D20" i="1"/>
  <c r="C20" i="1"/>
  <c r="B20" i="1"/>
  <c r="A20" i="1"/>
  <c r="AA19" i="1"/>
  <c r="Z19" i="1"/>
  <c r="Y19" i="1"/>
  <c r="X19" i="1"/>
  <c r="W19" i="1"/>
  <c r="V19" i="1"/>
  <c r="U19" i="1"/>
  <c r="T19" i="1"/>
  <c r="S19" i="1"/>
  <c r="R19" i="1"/>
  <c r="Q19" i="1"/>
  <c r="P19" i="1"/>
  <c r="O19" i="1"/>
  <c r="N19" i="1"/>
  <c r="M19" i="1"/>
  <c r="K19" i="1"/>
  <c r="I19" i="1"/>
  <c r="J19" i="1"/>
  <c r="H19" i="1"/>
  <c r="G19" i="1"/>
  <c r="F19" i="1"/>
  <c r="E19" i="1"/>
  <c r="D19" i="1"/>
  <c r="C19" i="1"/>
  <c r="B19" i="1"/>
  <c r="A19" i="1"/>
  <c r="AA18" i="1"/>
  <c r="Z18" i="1"/>
  <c r="Y18" i="1"/>
  <c r="X18" i="1"/>
  <c r="W18" i="1"/>
  <c r="V18" i="1"/>
  <c r="U18" i="1"/>
  <c r="T18" i="1"/>
  <c r="S18" i="1"/>
  <c r="R18" i="1"/>
  <c r="Q18" i="1"/>
  <c r="P18" i="1"/>
  <c r="O18" i="1"/>
  <c r="N18" i="1"/>
  <c r="M18" i="1"/>
  <c r="K18" i="1"/>
  <c r="J18" i="1"/>
  <c r="I18" i="1"/>
  <c r="H18" i="1"/>
  <c r="G18" i="1"/>
  <c r="F18" i="1"/>
  <c r="E18" i="1"/>
  <c r="D18" i="1"/>
  <c r="C18" i="1"/>
  <c r="B18" i="1"/>
  <c r="A18" i="1"/>
  <c r="AA17" i="1"/>
  <c r="Z17" i="1"/>
  <c r="Y17" i="1"/>
  <c r="X17" i="1"/>
  <c r="W17" i="1"/>
  <c r="V17" i="1"/>
  <c r="U17" i="1"/>
  <c r="T17" i="1"/>
  <c r="S17" i="1"/>
  <c r="R17" i="1"/>
  <c r="Q17" i="1"/>
  <c r="P17" i="1"/>
  <c r="O17" i="1"/>
  <c r="N17" i="1"/>
  <c r="M17" i="1"/>
  <c r="K17" i="1"/>
  <c r="I17" i="1"/>
  <c r="J17" i="1"/>
  <c r="H17" i="1"/>
  <c r="G17" i="1"/>
  <c r="F17" i="1"/>
  <c r="E17" i="1"/>
  <c r="D17" i="1"/>
  <c r="C17" i="1"/>
  <c r="B17" i="1"/>
  <c r="A17" i="1"/>
  <c r="AA16" i="1"/>
  <c r="Z16" i="1"/>
  <c r="Y16" i="1"/>
  <c r="X16" i="1"/>
  <c r="W16" i="1"/>
  <c r="V16" i="1"/>
  <c r="U16" i="1"/>
  <c r="T16" i="1"/>
  <c r="S16" i="1"/>
  <c r="R16" i="1"/>
  <c r="Q16" i="1"/>
  <c r="P16" i="1"/>
  <c r="O16" i="1"/>
  <c r="N16" i="1"/>
  <c r="M16" i="1"/>
  <c r="K16" i="1"/>
  <c r="J16" i="1"/>
  <c r="I16" i="1"/>
  <c r="H16" i="1"/>
  <c r="G16" i="1"/>
  <c r="F16" i="1"/>
  <c r="E16" i="1"/>
  <c r="D16" i="1"/>
  <c r="C16" i="1"/>
  <c r="B16" i="1"/>
  <c r="A16" i="1"/>
  <c r="AA15" i="1"/>
  <c r="Z15" i="1"/>
  <c r="Y15" i="1"/>
  <c r="X15" i="1"/>
  <c r="W15" i="1"/>
  <c r="V15" i="1"/>
  <c r="U15" i="1"/>
  <c r="T15" i="1"/>
  <c r="S15" i="1"/>
  <c r="R15" i="1"/>
  <c r="Q15" i="1"/>
  <c r="P15" i="1"/>
  <c r="O15" i="1"/>
  <c r="N15" i="1"/>
  <c r="M15" i="1"/>
  <c r="K15" i="1"/>
  <c r="I15" i="1"/>
  <c r="J15" i="1"/>
  <c r="H15" i="1"/>
  <c r="G15" i="1"/>
  <c r="F15" i="1"/>
  <c r="E15" i="1"/>
  <c r="D15" i="1"/>
  <c r="C15" i="1"/>
  <c r="B15" i="1"/>
  <c r="A15" i="1"/>
  <c r="AA14" i="1"/>
  <c r="Z14" i="1"/>
  <c r="Y14" i="1"/>
  <c r="X14" i="1"/>
  <c r="W14" i="1"/>
  <c r="V14" i="1"/>
  <c r="U14" i="1"/>
  <c r="T14" i="1"/>
  <c r="S14" i="1"/>
  <c r="R14" i="1"/>
  <c r="Q14" i="1"/>
  <c r="P14" i="1"/>
  <c r="O14" i="1"/>
  <c r="N14" i="1"/>
  <c r="M14" i="1"/>
  <c r="K14" i="1"/>
  <c r="J14" i="1"/>
  <c r="I14" i="1"/>
  <c r="H14" i="1"/>
  <c r="G14" i="1"/>
  <c r="F14" i="1"/>
  <c r="E14" i="1"/>
  <c r="D14" i="1"/>
  <c r="C14" i="1"/>
  <c r="B14" i="1"/>
  <c r="A14" i="1"/>
  <c r="AA13" i="1"/>
  <c r="Z13" i="1"/>
  <c r="Y13" i="1"/>
  <c r="X13" i="1"/>
  <c r="W13" i="1"/>
  <c r="V13" i="1"/>
  <c r="U13" i="1"/>
  <c r="T13" i="1"/>
  <c r="S13" i="1"/>
  <c r="R13" i="1"/>
  <c r="Q13" i="1"/>
  <c r="P13" i="1"/>
  <c r="O13" i="1"/>
  <c r="N13" i="1"/>
  <c r="M13" i="1"/>
  <c r="K13" i="1"/>
  <c r="I13" i="1"/>
  <c r="J13" i="1"/>
  <c r="H13" i="1"/>
  <c r="G13" i="1"/>
  <c r="F13" i="1"/>
  <c r="E13" i="1"/>
  <c r="D13" i="1"/>
  <c r="C13" i="1"/>
  <c r="B13" i="1"/>
  <c r="A13" i="1"/>
  <c r="AA12" i="1"/>
  <c r="Z12" i="1"/>
  <c r="Y12" i="1"/>
  <c r="X12" i="1"/>
  <c r="W12" i="1"/>
  <c r="V12" i="1"/>
  <c r="U12" i="1"/>
  <c r="T12" i="1"/>
  <c r="S12" i="1"/>
  <c r="R12" i="1"/>
  <c r="Q12" i="1"/>
  <c r="P12" i="1"/>
  <c r="O12" i="1"/>
  <c r="N12" i="1"/>
  <c r="M12" i="1"/>
  <c r="K12" i="1"/>
  <c r="J12" i="1"/>
  <c r="I12" i="1"/>
  <c r="H12" i="1"/>
  <c r="G12" i="1"/>
  <c r="F12" i="1"/>
  <c r="E12" i="1"/>
  <c r="D12" i="1"/>
  <c r="C12" i="1"/>
  <c r="B12" i="1"/>
  <c r="A12" i="1"/>
  <c r="AA11" i="1"/>
  <c r="Z11" i="1"/>
  <c r="Y11" i="1"/>
  <c r="X11" i="1"/>
  <c r="W11" i="1"/>
  <c r="V11" i="1"/>
  <c r="U11" i="1"/>
  <c r="T11" i="1"/>
  <c r="S11" i="1"/>
  <c r="R11" i="1"/>
  <c r="Q11" i="1"/>
  <c r="P11" i="1"/>
  <c r="O11" i="1"/>
  <c r="N11" i="1"/>
  <c r="M11" i="1"/>
  <c r="K11" i="1"/>
  <c r="I11" i="1"/>
  <c r="J11" i="1"/>
  <c r="H11" i="1"/>
  <c r="G11" i="1"/>
  <c r="F11" i="1"/>
  <c r="E11" i="1"/>
  <c r="D11" i="1"/>
  <c r="C11" i="1"/>
  <c r="B11" i="1"/>
  <c r="A11" i="1"/>
  <c r="AA10" i="1"/>
  <c r="Z10" i="1"/>
  <c r="Y10" i="1"/>
  <c r="X10" i="1"/>
  <c r="W10" i="1"/>
  <c r="V10" i="1"/>
  <c r="U10" i="1"/>
  <c r="T10" i="1"/>
  <c r="S10" i="1"/>
  <c r="R10" i="1"/>
  <c r="Q10" i="1"/>
  <c r="P10" i="1"/>
  <c r="O10" i="1"/>
  <c r="N10" i="1"/>
  <c r="M10" i="1"/>
  <c r="K10" i="1"/>
  <c r="J10" i="1"/>
  <c r="I10" i="1"/>
  <c r="H10" i="1"/>
  <c r="G10" i="1"/>
  <c r="F10" i="1"/>
  <c r="E10" i="1"/>
  <c r="D10" i="1"/>
  <c r="C10" i="1"/>
  <c r="B10" i="1"/>
  <c r="A10" i="1"/>
  <c r="AA9" i="1"/>
  <c r="Z9" i="1"/>
  <c r="Y9" i="1"/>
  <c r="X9" i="1"/>
  <c r="W9" i="1"/>
  <c r="V9" i="1"/>
  <c r="U9" i="1"/>
  <c r="T9" i="1"/>
  <c r="S9" i="1"/>
  <c r="R9" i="1"/>
  <c r="Q9" i="1"/>
  <c r="P9" i="1"/>
  <c r="O9" i="1"/>
  <c r="N9" i="1"/>
  <c r="M9" i="1"/>
  <c r="K9" i="1"/>
  <c r="I9" i="1"/>
  <c r="J9" i="1"/>
  <c r="H9" i="1"/>
  <c r="G9" i="1"/>
  <c r="F9" i="1"/>
  <c r="E9" i="1"/>
  <c r="D9" i="1"/>
  <c r="C9" i="1"/>
  <c r="B9" i="1"/>
  <c r="A9" i="1"/>
  <c r="AA8" i="1"/>
  <c r="Z8" i="1"/>
  <c r="Y8" i="1"/>
  <c r="X8" i="1"/>
  <c r="W8" i="1"/>
  <c r="V8" i="1"/>
  <c r="U8" i="1"/>
  <c r="T8" i="1"/>
  <c r="S8" i="1"/>
  <c r="R8" i="1"/>
  <c r="Q8" i="1"/>
  <c r="P8" i="1"/>
  <c r="O8" i="1"/>
  <c r="N8" i="1"/>
  <c r="M8" i="1"/>
  <c r="K8" i="1"/>
  <c r="J8" i="1"/>
  <c r="I8" i="1"/>
  <c r="H8" i="1"/>
  <c r="G8" i="1"/>
  <c r="F8" i="1"/>
  <c r="E8" i="1"/>
  <c r="D8" i="1"/>
  <c r="C8" i="1"/>
  <c r="B8" i="1"/>
  <c r="A8" i="1"/>
  <c r="AA7" i="1"/>
  <c r="Z7" i="1"/>
  <c r="Y7" i="1"/>
  <c r="X7" i="1"/>
  <c r="W7" i="1"/>
  <c r="V7" i="1"/>
  <c r="U7" i="1"/>
  <c r="T7" i="1"/>
  <c r="S7" i="1"/>
  <c r="R7" i="1"/>
  <c r="Q7" i="1"/>
  <c r="P7" i="1"/>
  <c r="O7" i="1"/>
  <c r="N7" i="1"/>
  <c r="M7" i="1"/>
  <c r="K7" i="1"/>
  <c r="I7" i="1"/>
  <c r="J7" i="1"/>
  <c r="H7" i="1"/>
  <c r="G7" i="1"/>
  <c r="F7" i="1"/>
  <c r="E7" i="1"/>
  <c r="D7" i="1"/>
  <c r="C7" i="1"/>
  <c r="B7" i="1"/>
  <c r="A7" i="1"/>
  <c r="AA6" i="1"/>
  <c r="Z6" i="1"/>
  <c r="Y6" i="1"/>
  <c r="X6" i="1"/>
  <c r="W6" i="1"/>
  <c r="V6" i="1"/>
  <c r="U6" i="1"/>
  <c r="T6" i="1"/>
  <c r="S6" i="1"/>
  <c r="R6" i="1"/>
  <c r="Q6" i="1"/>
  <c r="P6" i="1"/>
  <c r="O6" i="1"/>
  <c r="N6" i="1"/>
  <c r="M6" i="1"/>
  <c r="K6" i="1"/>
  <c r="J6" i="1"/>
  <c r="I6" i="1"/>
  <c r="H6" i="1"/>
  <c r="G6" i="1"/>
  <c r="F6" i="1"/>
  <c r="E6" i="1"/>
  <c r="D6" i="1"/>
  <c r="C6" i="1"/>
  <c r="B6" i="1"/>
  <c r="A6" i="1"/>
  <c r="AA5" i="1"/>
  <c r="Z5" i="1"/>
  <c r="Y5" i="1"/>
  <c r="X5" i="1"/>
  <c r="W5" i="1"/>
  <c r="V5" i="1"/>
  <c r="U5" i="1"/>
  <c r="T5" i="1"/>
  <c r="S5" i="1"/>
  <c r="R5" i="1"/>
  <c r="Q5" i="1"/>
  <c r="P5" i="1"/>
  <c r="O5" i="1"/>
  <c r="N5" i="1"/>
  <c r="M5" i="1"/>
  <c r="K5" i="1"/>
  <c r="I5" i="1"/>
  <c r="J5" i="1"/>
  <c r="H5" i="1"/>
  <c r="G5" i="1"/>
  <c r="F5" i="1"/>
  <c r="E5" i="1"/>
  <c r="D5" i="1"/>
  <c r="C5" i="1"/>
  <c r="B5" i="1"/>
  <c r="A5" i="1"/>
  <c r="AA4" i="1"/>
  <c r="Z4" i="1"/>
  <c r="Y4" i="1"/>
  <c r="X4" i="1"/>
  <c r="W4" i="1"/>
  <c r="V4" i="1"/>
  <c r="U4" i="1"/>
  <c r="T4" i="1"/>
  <c r="S4" i="1"/>
  <c r="R4" i="1"/>
  <c r="Q4" i="1"/>
  <c r="P4" i="1"/>
  <c r="O4" i="1"/>
  <c r="N4" i="1"/>
  <c r="M4" i="1"/>
  <c r="K4" i="1"/>
  <c r="J4" i="1"/>
  <c r="I4" i="1"/>
  <c r="H4" i="1"/>
  <c r="G4" i="1"/>
  <c r="F4" i="1"/>
  <c r="E4" i="1"/>
  <c r="D4" i="1"/>
  <c r="C4" i="1"/>
  <c r="B4" i="1"/>
  <c r="A4" i="1"/>
  <c r="AA3" i="1"/>
  <c r="Z3" i="1"/>
  <c r="Y3" i="1"/>
  <c r="X3" i="1"/>
  <c r="W3" i="1"/>
  <c r="V3" i="1"/>
  <c r="U3" i="1"/>
  <c r="T3" i="1"/>
  <c r="S3" i="1"/>
  <c r="R3" i="1"/>
  <c r="Q3" i="1"/>
  <c r="P3" i="1"/>
  <c r="O3" i="1"/>
  <c r="N3" i="1"/>
  <c r="M3" i="1"/>
  <c r="K3" i="1"/>
  <c r="I3" i="1"/>
  <c r="J3" i="1"/>
  <c r="H3" i="1"/>
  <c r="G3" i="1"/>
  <c r="F3" i="1"/>
  <c r="E3" i="1"/>
  <c r="D3" i="1"/>
  <c r="C3" i="1"/>
  <c r="B3" i="1"/>
  <c r="A3" i="1"/>
  <c r="AA2" i="1"/>
  <c r="Z2" i="1"/>
  <c r="Y2" i="1"/>
  <c r="X2" i="1"/>
  <c r="W2" i="1"/>
  <c r="V2" i="1"/>
  <c r="U2" i="1"/>
  <c r="T2" i="1"/>
  <c r="S2" i="1"/>
  <c r="R2" i="1"/>
  <c r="Q2" i="1"/>
  <c r="P2" i="1"/>
  <c r="O2" i="1"/>
  <c r="N2" i="1"/>
  <c r="M2" i="1"/>
  <c r="K2" i="1"/>
  <c r="J2" i="1"/>
  <c r="I2" i="1"/>
  <c r="H2" i="1"/>
  <c r="G2" i="1"/>
  <c r="F2" i="1"/>
  <c r="E2" i="1"/>
  <c r="D2" i="1"/>
  <c r="C2" i="1"/>
  <c r="B2" i="1"/>
  <c r="A2" i="1"/>
</calcChain>
</file>

<file path=xl/sharedStrings.xml><?xml version="1.0" encoding="utf-8"?>
<sst xmlns="http://schemas.openxmlformats.org/spreadsheetml/2006/main" count="34" uniqueCount="34">
  <si>
    <t>Identifier</t>
  </si>
  <si>
    <t>Title</t>
  </si>
  <si>
    <t>Description</t>
  </si>
  <si>
    <t>Currency</t>
  </si>
  <si>
    <t>Amount Awarded</t>
  </si>
  <si>
    <t>Award Date</t>
  </si>
  <si>
    <t>Planned Dates:Start Date</t>
  </si>
  <si>
    <t>Planned Dates:Duration (months)</t>
  </si>
  <si>
    <t>Recipient Org:Identifier</t>
  </si>
  <si>
    <t>Recipient Org:Name</t>
  </si>
  <si>
    <t>Recipient Org:Charity Number</t>
  </si>
  <si>
    <t>Recipient Org:Company Number</t>
  </si>
  <si>
    <t>Recipient Org:Postal Code</t>
  </si>
  <si>
    <t>Recipient Org:Web Address</t>
  </si>
  <si>
    <t>Beneficiary Location:Name</t>
  </si>
  <si>
    <t>Funding Org:Identifier</t>
  </si>
  <si>
    <t>Funding Org:Name</t>
  </si>
  <si>
    <t>Grant Programme:Code</t>
  </si>
  <si>
    <t>Grant Programme:Title</t>
  </si>
  <si>
    <t>Grant Programme:Description</t>
  </si>
  <si>
    <t>Funding Type:Title</t>
  </si>
  <si>
    <t>Classifications:0:Title</t>
  </si>
  <si>
    <t>Classifications:0:Vocabulary</t>
  </si>
  <si>
    <t>Classifications:1:Title</t>
  </si>
  <si>
    <t>Classifications:1:Vocabulary</t>
  </si>
  <si>
    <t>Last modified</t>
  </si>
  <si>
    <t>Data Source</t>
  </si>
  <si>
    <t>GB-EDU-101564</t>
  </si>
  <si>
    <t>GB-LAE-KEC</t>
  </si>
  <si>
    <t>GB-EDU-140212</t>
  </si>
  <si>
    <t>GB-EDU-100335</t>
  </si>
  <si>
    <t>GB-EDU-101911</t>
  </si>
  <si>
    <t>GB-EDU-101120</t>
  </si>
  <si>
    <t>GB-EDU-142558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</si>
</sst>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dd\Thh:mm:ss\Z"/>
  </numFmts>
  <fonts count="5" x14ac:knownFonts="1">
    <font>
      <sz val="11"/>
      <color theme="1"/>
      <name val="Calibri"/>
      <family val="2"/>
      <scheme val="minor"/>
    </font>
    <font>
      <sz val="11"/>
      <name val="Calibri"/>
      <family val="2"/>
    </font>
    <font>
      <sz val="11"/>
      <color theme="1"/>
      <name val="Calibri"/>
      <family val="2"/>
    </font>
    <font>
      <sz val="10"/>
      <color rgb="FF0B0C0C"/>
      <name val="Arial"/>
      <family val="2"/>
    </font>
    <font>
      <sz val="11"/>
      <color rgb="FF000000"/>
      <name val="Calibri"/>
      <family val="2"/>
    </font>
  </fonts>
  <fills count="4">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0" fillId="2" borderId="1" xfId="0" applyFill="1" applyBorder="1" applyAlignment="1">
      <alignment wrapText="1"/>
    </xf>
    <xf numFmtId="2" fontId="0" fillId="2" borderId="1" xfId="0" applyNumberFormat="1" applyFill="1" applyBorder="1" applyAlignment="1">
      <alignment wrapText="1"/>
    </xf>
    <xf numFmtId="164" fontId="0" fillId="2" borderId="1" xfId="0" applyNumberFormat="1" applyFill="1" applyBorder="1" applyAlignment="1">
      <alignment wrapText="1"/>
    </xf>
    <xf numFmtId="164" fontId="0" fillId="0" borderId="1" xfId="0" applyNumberFormat="1" applyBorder="1" applyAlignment="1">
      <alignment wrapText="1"/>
    </xf>
    <xf numFmtId="0" fontId="0" fillId="0" borderId="1" xfId="0" applyBorder="1" applyAlignment="1">
      <alignment wrapText="1"/>
    </xf>
    <xf numFmtId="0" fontId="0" fillId="3" borderId="1" xfId="0" applyFill="1" applyBorder="1" applyAlignment="1">
      <alignment horizontal="left" wrapText="1"/>
    </xf>
    <xf numFmtId="0" fontId="0" fillId="3" borderId="1" xfId="0" applyFill="1" applyBorder="1" applyAlignment="1">
      <alignment wrapText="1"/>
    </xf>
    <xf numFmtId="0" fontId="1" fillId="3" borderId="1" xfId="0" applyFont="1" applyFill="1" applyBorder="1" applyAlignment="1">
      <alignment wrapText="1"/>
    </xf>
    <xf numFmtId="0" fontId="1" fillId="2" borderId="1" xfId="0" applyFont="1" applyFill="1" applyBorder="1" applyAlignment="1">
      <alignment wrapText="1"/>
    </xf>
    <xf numFmtId="0" fontId="2" fillId="3" borderId="1" xfId="0" applyFont="1" applyFill="1" applyBorder="1" applyAlignment="1">
      <alignment wrapText="1"/>
    </xf>
    <xf numFmtId="165" fontId="0" fillId="3" borderId="1" xfId="0" applyNumberFormat="1" applyFill="1" applyBorder="1" applyAlignment="1">
      <alignment wrapText="1"/>
    </xf>
    <xf numFmtId="0" fontId="0" fillId="0" borderId="0" xfId="0" applyAlignment="1">
      <alignment wrapText="1"/>
    </xf>
    <xf numFmtId="0" fontId="0" fillId="0" borderId="1" xfId="0" applyBorder="1"/>
    <xf numFmtId="2" fontId="0" fillId="0" borderId="1" xfId="0" applyNumberFormat="1" applyBorder="1"/>
    <xf numFmtId="164" fontId="0" fillId="0" borderId="1" xfId="0" applyNumberFormat="1" applyBorder="1"/>
    <xf numFmtId="0" fontId="0" fillId="0" borderId="1" xfId="0" applyBorder="1" applyAlignment="1">
      <alignment horizontal="left"/>
    </xf>
    <xf numFmtId="0" fontId="2" fillId="0" borderId="1" xfId="0" applyFont="1" applyBorder="1"/>
    <xf numFmtId="165" fontId="0" fillId="0" borderId="1" xfId="0" applyNumberFormat="1" applyBorder="1"/>
    <xf numFmtId="0" fontId="3" fillId="0" borderId="0" xfId="0" applyFont="1"/>
    <xf numFmtId="0" fontId="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7" Type="http://schemas.openxmlformats.org/officeDocument/2006/relationships/customXml" Target="../customXml/item1.xml"/><Relationship Id="rId8" Type="http://schemas.openxmlformats.org/officeDocument/2006/relationships/customXml" Target="../customXml/item2.xml"/><Relationship Id="rId9"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lcnas_jlc_london/Documents/Admin/360%20Giving/Conversions/JLC%20360%20Data%20Conversion%20Template%20October%2020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xport"/>
      <sheetName val="#fixed_data"/>
      <sheetName val="#mapping"/>
      <sheetName val="360 data"/>
    </sheetNames>
    <sheetDataSet>
      <sheetData sheetId="0">
        <row r="2">
          <cell r="O2" t="str">
            <v>Programme Area</v>
          </cell>
          <cell r="P2" t="str">
            <v>Age Group</v>
          </cell>
        </row>
        <row r="3">
          <cell r="A3" t="str">
            <v>108391</v>
          </cell>
          <cell r="B3" t="str">
            <v>Creative Futures</v>
          </cell>
          <cell r="C3" t="str">
            <v>1143459</v>
          </cell>
          <cell r="D3" t="str">
            <v>Creative Club Pop-Up</v>
          </cell>
          <cell r="E3">
            <v>4000</v>
          </cell>
          <cell r="F3">
            <v>44105</v>
          </cell>
          <cell r="G3" t="str">
            <v>Hammersmith &amp; Fulham
Brent
Ealing</v>
          </cell>
          <cell r="H3" t="str">
            <v>W10 4JL</v>
          </cell>
          <cell r="I3">
            <v>44124</v>
          </cell>
          <cell r="J3">
            <v>44129</v>
          </cell>
          <cell r="K3" t="str">
            <v>12</v>
          </cell>
          <cell r="L3" t="str">
            <v>http://www.creativefuturesuk.com</v>
          </cell>
          <cell r="M3" t="str">
            <v>COVID-19</v>
          </cell>
          <cell r="N3" t="str">
            <v>SHAF</v>
          </cell>
          <cell r="O3" t="str">
            <v>Arts &amp; Science</v>
          </cell>
          <cell r="P3" t="str">
            <v>5-11 (Primary Children)</v>
          </cell>
          <cell r="Q3" t="str">
            <v>Direct Project Costs</v>
          </cell>
        </row>
        <row r="4">
          <cell r="A4" t="str">
            <v>108394</v>
          </cell>
          <cell r="B4" t="str">
            <v>Foundling Museum</v>
          </cell>
          <cell r="C4" t="str">
            <v>1071167</v>
          </cell>
          <cell r="D4" t="str">
            <v>Black Cats and Sportswear Hacks: Spooky Half-term Activities</v>
          </cell>
          <cell r="E4">
            <v>4000</v>
          </cell>
          <cell r="F4">
            <v>44105</v>
          </cell>
          <cell r="G4" t="str">
            <v>Camden</v>
          </cell>
          <cell r="H4" t="str">
            <v>WC1N 1AZ</v>
          </cell>
          <cell r="I4">
            <v>44105</v>
          </cell>
          <cell r="J4">
            <v>44116</v>
          </cell>
          <cell r="K4" t="str">
            <v>1</v>
          </cell>
          <cell r="L4" t="str">
            <v>http://www.foundlingmuseum.org.uk</v>
          </cell>
          <cell r="M4" t="str">
            <v>COVID-19</v>
          </cell>
          <cell r="N4" t="str">
            <v>SHAF</v>
          </cell>
          <cell r="O4" t="str">
            <v>Arts &amp; Science</v>
          </cell>
          <cell r="P4" t="str">
            <v>5-11 (Primary Children)</v>
          </cell>
          <cell r="Q4" t="str">
            <v>Direct Project Costs</v>
          </cell>
        </row>
        <row r="5">
          <cell r="A5" t="str">
            <v>108356</v>
          </cell>
          <cell r="B5" t="str">
            <v>Action on Disability</v>
          </cell>
          <cell r="C5" t="str">
            <v>1091518</v>
          </cell>
          <cell r="D5" t="str">
            <v xml:space="preserve">COVID-19: LCR Wave 3 - Core costs of the youth service </v>
          </cell>
          <cell r="E5">
            <v>29600</v>
          </cell>
          <cell r="F5">
            <v>44088</v>
          </cell>
          <cell r="G5" t="str">
            <v>Hammersmith &amp; Fulham
Kensington &amp; Chelsea</v>
          </cell>
          <cell r="H5" t="str">
            <v>SW67SR</v>
          </cell>
          <cell r="I5">
            <v>44088</v>
          </cell>
          <cell r="J5">
            <v>44105</v>
          </cell>
          <cell r="K5" t="str">
            <v>6</v>
          </cell>
          <cell r="L5" t="str">
            <v>https://actionondisability.org.uk/</v>
          </cell>
          <cell r="M5" t="str">
            <v>COVID-19</v>
          </cell>
          <cell r="N5" t="str">
            <v>COVID-19</v>
          </cell>
          <cell r="O5" t="str">
            <v>Special Needs &amp; Disabilities</v>
          </cell>
          <cell r="P5" t="str">
            <v>11-19 (Secondary YP)</v>
          </cell>
          <cell r="Q5" t="str">
            <v>Core Costs</v>
          </cell>
        </row>
        <row r="6">
          <cell r="A6" t="str">
            <v>108292</v>
          </cell>
          <cell r="B6" t="str">
            <v>Association of Charitable Foundations</v>
          </cell>
          <cell r="C6" t="str">
            <v>802171</v>
          </cell>
          <cell r="D6" t="str">
            <v>COVID 19 Response: Funders' Collaborative Hub</v>
          </cell>
          <cell r="E6">
            <v>5000</v>
          </cell>
          <cell r="F6">
            <v>44088</v>
          </cell>
          <cell r="G6" t="str">
            <v>Discretionary</v>
          </cell>
          <cell r="H6" t="str">
            <v>E1 6LS</v>
          </cell>
          <cell r="I6">
            <v>44109</v>
          </cell>
          <cell r="J6">
            <v>44105</v>
          </cell>
          <cell r="K6" t="str">
            <v>3</v>
          </cell>
          <cell r="L6" t="str">
            <v>www.acf.org.uk</v>
          </cell>
          <cell r="M6" t="str">
            <v>COVID-19</v>
          </cell>
          <cell r="N6" t="str">
            <v>COVID-19</v>
          </cell>
          <cell r="O6" t="str">
            <v>Capacity Building</v>
          </cell>
          <cell r="P6" t="str">
            <v>0-25 Years Old</v>
          </cell>
          <cell r="Q6" t="str">
            <v>Salary Costs</v>
          </cell>
        </row>
        <row r="7">
          <cell r="A7" t="str">
            <v>108364</v>
          </cell>
          <cell r="B7" t="str">
            <v>Brent Centre for Young People</v>
          </cell>
          <cell r="C7" t="str">
            <v>1081903</v>
          </cell>
          <cell r="D7" t="str">
            <v>COVID-19: LCR Wave 3 - Additional Therapy in Schools</v>
          </cell>
          <cell r="E7">
            <v>46600</v>
          </cell>
          <cell r="F7">
            <v>44088</v>
          </cell>
          <cell r="G7" t="str">
            <v>Brent</v>
          </cell>
          <cell r="H7" t="str">
            <v>NW6 7TT</v>
          </cell>
          <cell r="I7">
            <v>44095</v>
          </cell>
          <cell r="J7">
            <v>44105</v>
          </cell>
          <cell r="K7" t="str">
            <v>6</v>
          </cell>
          <cell r="L7" t="str">
            <v>http://www.brentcentre.org.uk</v>
          </cell>
          <cell r="M7" t="str">
            <v>COVID-19</v>
          </cell>
          <cell r="N7" t="str">
            <v>COVID-19</v>
          </cell>
          <cell r="O7" t="str">
            <v>Emotional Wellbeing</v>
          </cell>
          <cell r="P7" t="str">
            <v>5-19 (School Age CYP)</v>
          </cell>
          <cell r="Q7" t="str">
            <v>Salary Costs</v>
          </cell>
        </row>
        <row r="8">
          <cell r="A8" t="str">
            <v>108372</v>
          </cell>
          <cell r="B8" t="str">
            <v>Contact</v>
          </cell>
          <cell r="C8" t="str">
            <v>284912</v>
          </cell>
          <cell r="D8" t="str">
            <v>COVID-19: LCR Wave 3 - Wellbeing Support for families</v>
          </cell>
          <cell r="E8">
            <v>24000</v>
          </cell>
          <cell r="F8">
            <v>44088</v>
          </cell>
          <cell r="G8" t="str">
            <v>Ealing
Brent
Hammersmith &amp; Fulham</v>
          </cell>
          <cell r="H8" t="str">
            <v>EC1V 1JN</v>
          </cell>
          <cell r="I8">
            <v>44088</v>
          </cell>
          <cell r="J8">
            <v>44105</v>
          </cell>
          <cell r="K8" t="str">
            <v>6</v>
          </cell>
          <cell r="L8" t="str">
            <v>http://https://contact.org.uk/</v>
          </cell>
          <cell r="M8" t="str">
            <v>COVID-19</v>
          </cell>
          <cell r="N8" t="str">
            <v>COVID-19</v>
          </cell>
          <cell r="O8" t="str">
            <v>Special Needs &amp; Disabilities</v>
          </cell>
          <cell r="P8" t="str">
            <v>Families</v>
          </cell>
          <cell r="Q8" t="str">
            <v>Direct Project Costs</v>
          </cell>
        </row>
        <row r="9">
          <cell r="A9" t="str">
            <v>108360</v>
          </cell>
          <cell r="B9" t="str">
            <v>Earls Court Youth Club</v>
          </cell>
          <cell r="C9" t="str">
            <v>273199</v>
          </cell>
          <cell r="D9" t="str">
            <v>COVID-19: LCR Wave 3 - Extension of the Junior Youth Club</v>
          </cell>
          <cell r="E9">
            <v>25000</v>
          </cell>
          <cell r="F9">
            <v>44088</v>
          </cell>
          <cell r="G9" t="str">
            <v>Kensington &amp; Chelsea</v>
          </cell>
          <cell r="H9" t="str">
            <v>SW10 9AF</v>
          </cell>
          <cell r="I9">
            <v>44104</v>
          </cell>
          <cell r="J9">
            <v>44088</v>
          </cell>
          <cell r="K9" t="str">
            <v>4</v>
          </cell>
          <cell r="L9" t="str">
            <v>www.ecyc.org.uk</v>
          </cell>
          <cell r="M9" t="str">
            <v>COVID-19</v>
          </cell>
          <cell r="N9" t="str">
            <v>COVID-19</v>
          </cell>
          <cell r="O9" t="str">
            <v>Youth Clubs &amp; Youth Activities</v>
          </cell>
          <cell r="P9" t="str">
            <v>5-19 (School Age CYP)</v>
          </cell>
          <cell r="Q9" t="str">
            <v>Salary Costs</v>
          </cell>
        </row>
        <row r="10">
          <cell r="A10" t="str">
            <v>108357</v>
          </cell>
          <cell r="B10" t="str">
            <v>Foundling Museum</v>
          </cell>
          <cell r="C10" t="str">
            <v>1071167</v>
          </cell>
          <cell r="D10" t="str">
            <v>COVID-19: LCR Wave 3 - Head of Learning salary</v>
          </cell>
          <cell r="E10">
            <v>10000</v>
          </cell>
          <cell r="F10">
            <v>44088</v>
          </cell>
          <cell r="G10" t="str">
            <v>Camden</v>
          </cell>
          <cell r="H10" t="str">
            <v>WC1N 1AZ</v>
          </cell>
          <cell r="I10">
            <v>44088</v>
          </cell>
          <cell r="J10">
            <v>44105</v>
          </cell>
          <cell r="K10" t="str">
            <v>4</v>
          </cell>
          <cell r="L10" t="str">
            <v>http://www.foundlingmuseum.org.uk</v>
          </cell>
          <cell r="M10" t="str">
            <v>COVID-19</v>
          </cell>
          <cell r="N10" t="str">
            <v>COVID-19</v>
          </cell>
          <cell r="O10" t="str">
            <v>Children &amp; Families</v>
          </cell>
          <cell r="P10" t="str">
            <v>0-25 Years Old</v>
          </cell>
          <cell r="Q10" t="str">
            <v>Salary Costs</v>
          </cell>
        </row>
        <row r="11">
          <cell r="A11" t="str">
            <v>108353</v>
          </cell>
          <cell r="B11" t="str">
            <v>Harington Scheme</v>
          </cell>
          <cell r="C11" t="str">
            <v>279376</v>
          </cell>
          <cell r="D11" t="str">
            <v>COVID-19: LCR Wave 3 - Reopening Training Centres</v>
          </cell>
          <cell r="E11">
            <v>28000</v>
          </cell>
          <cell r="F11">
            <v>44088</v>
          </cell>
          <cell r="G11" t="str">
            <v>Barnet</v>
          </cell>
          <cell r="H11" t="str">
            <v>N6 5EH</v>
          </cell>
          <cell r="I11">
            <v>44112</v>
          </cell>
          <cell r="J11">
            <v>44075</v>
          </cell>
          <cell r="K11" t="str">
            <v>6</v>
          </cell>
          <cell r="L11" t="str">
            <v>http://www.harington.org.uk</v>
          </cell>
          <cell r="M11" t="str">
            <v>COVID-19</v>
          </cell>
          <cell r="N11" t="str">
            <v>COVID-19</v>
          </cell>
          <cell r="O11" t="str">
            <v>Special Needs &amp; Disabilities</v>
          </cell>
          <cell r="P11" t="str">
            <v>16-25 (GCSE+)</v>
          </cell>
          <cell r="Q11" t="str">
            <v>Capital</v>
          </cell>
        </row>
        <row r="12">
          <cell r="A12" t="str">
            <v>108366</v>
          </cell>
          <cell r="B12" t="str">
            <v>Home-Start Camden &amp; Islington</v>
          </cell>
          <cell r="C12" t="str">
            <v>1086292</v>
          </cell>
          <cell r="D12" t="str">
            <v>COVID-19: LCR Wave 3 - Adapting the office.</v>
          </cell>
          <cell r="E12">
            <v>5900</v>
          </cell>
          <cell r="F12">
            <v>44088</v>
          </cell>
          <cell r="G12" t="str">
            <v>Camden</v>
          </cell>
          <cell r="H12" t="str">
            <v>NW5 2BP</v>
          </cell>
          <cell r="I12">
            <v>44088</v>
          </cell>
          <cell r="J12">
            <v>44075</v>
          </cell>
          <cell r="K12" t="str">
            <v>4</v>
          </cell>
          <cell r="L12" t="str">
            <v>http://www.homestartcamdenandislington.org.uk</v>
          </cell>
          <cell r="M12" t="str">
            <v>COVID-19</v>
          </cell>
          <cell r="N12" t="str">
            <v>COVID-19</v>
          </cell>
          <cell r="O12" t="str">
            <v>Children &amp; Families</v>
          </cell>
          <cell r="P12" t="str">
            <v>Under 5s</v>
          </cell>
          <cell r="Q12" t="str">
            <v>Capital</v>
          </cell>
        </row>
        <row r="13">
          <cell r="A13" t="str">
            <v>108358</v>
          </cell>
          <cell r="B13" t="str">
            <v>Horn Stars</v>
          </cell>
          <cell r="C13" t="str">
            <v>1104934</v>
          </cell>
          <cell r="D13" t="str">
            <v>COVID-19: LCR Wave 3 - DIVA Programme</v>
          </cell>
          <cell r="E13">
            <v>8500</v>
          </cell>
          <cell r="F13">
            <v>44088</v>
          </cell>
          <cell r="G13" t="str">
            <v>Brent</v>
          </cell>
          <cell r="H13" t="str">
            <v>NW10 8BN</v>
          </cell>
          <cell r="I13">
            <v>44104</v>
          </cell>
          <cell r="J13">
            <v>44075</v>
          </cell>
          <cell r="K13" t="str">
            <v>3</v>
          </cell>
          <cell r="L13" t="str">
            <v>http://www.hornstars.org</v>
          </cell>
          <cell r="M13" t="str">
            <v>COVID-19</v>
          </cell>
          <cell r="N13" t="str">
            <v>COVID-19</v>
          </cell>
          <cell r="O13" t="str">
            <v>Youth Clubs &amp; Youth Activities</v>
          </cell>
          <cell r="P13" t="str">
            <v>11-19 (Secondary YP)</v>
          </cell>
          <cell r="Q13" t="str">
            <v>Direct Project Costs</v>
          </cell>
        </row>
        <row r="14">
          <cell r="A14" t="str">
            <v>108344</v>
          </cell>
          <cell r="B14" t="str">
            <v>Ignite Trust</v>
          </cell>
          <cell r="C14" t="str">
            <v>1088365</v>
          </cell>
          <cell r="D14" t="str">
            <v>COVID-19: LCR Wave 3 - Additional detached youth work</v>
          </cell>
          <cell r="E14">
            <v>10000</v>
          </cell>
          <cell r="F14">
            <v>44088</v>
          </cell>
          <cell r="G14" t="str">
            <v>Harrow</v>
          </cell>
          <cell r="H14" t="str">
            <v>HA3 5QX</v>
          </cell>
          <cell r="I14">
            <v>44104</v>
          </cell>
          <cell r="J14">
            <v>44075</v>
          </cell>
          <cell r="K14" t="str">
            <v>6</v>
          </cell>
          <cell r="L14" t="str">
            <v>http://www.ignitetrust.org.uk</v>
          </cell>
          <cell r="M14" t="str">
            <v>COVID-19</v>
          </cell>
          <cell r="N14" t="str">
            <v>COVID-19</v>
          </cell>
          <cell r="O14" t="str">
            <v>Youth Clubs &amp; Youth Activities</v>
          </cell>
          <cell r="P14" t="str">
            <v>11-19 (Secondary YP)</v>
          </cell>
          <cell r="Q14" t="str">
            <v>Direct Project Costs</v>
          </cell>
        </row>
        <row r="15">
          <cell r="A15" t="str">
            <v>108373</v>
          </cell>
          <cell r="B15" t="str">
            <v>IPOP</v>
          </cell>
          <cell r="C15" t="str">
            <v>1076063</v>
          </cell>
          <cell r="D15" t="str">
            <v>COVID-19: LCR Wave 3 - Parent Support Programme</v>
          </cell>
          <cell r="E15">
            <v>9500</v>
          </cell>
          <cell r="F15">
            <v>44088</v>
          </cell>
          <cell r="G15" t="str">
            <v>Barnet</v>
          </cell>
          <cell r="H15" t="str">
            <v>NW4 4TY</v>
          </cell>
          <cell r="I15">
            <v>44088</v>
          </cell>
          <cell r="J15">
            <v>44095</v>
          </cell>
          <cell r="K15" t="str">
            <v>6</v>
          </cell>
          <cell r="L15" t="str">
            <v>http://www.ipopsupport.org.uk</v>
          </cell>
          <cell r="M15" t="str">
            <v>COVID-19</v>
          </cell>
          <cell r="N15" t="str">
            <v>COVID-19</v>
          </cell>
          <cell r="O15" t="str">
            <v>Special Needs &amp; Disabilities</v>
          </cell>
          <cell r="P15" t="str">
            <v>Families</v>
          </cell>
          <cell r="Q15" t="str">
            <v>Direct Project Costs</v>
          </cell>
        </row>
        <row r="16">
          <cell r="A16" t="str">
            <v>108362</v>
          </cell>
          <cell r="B16" t="str">
            <v>London Sports Trust</v>
          </cell>
          <cell r="C16" t="str">
            <v>1077167</v>
          </cell>
          <cell r="D16" t="str">
            <v>COVID-19: LCR Wave 3 - Think Active project</v>
          </cell>
          <cell r="E16">
            <v>30000</v>
          </cell>
          <cell r="F16">
            <v>44088</v>
          </cell>
          <cell r="G16" t="str">
            <v>Hammersmith &amp; Fulham
Kensington &amp; Chelsea</v>
          </cell>
          <cell r="H16" t="str">
            <v>W12 0RQ</v>
          </cell>
          <cell r="I16">
            <v>44109</v>
          </cell>
          <cell r="J16">
            <v>44105</v>
          </cell>
          <cell r="K16" t="str">
            <v>12</v>
          </cell>
          <cell r="L16" t="str">
            <v>www.londonsportstrust.org</v>
          </cell>
          <cell r="M16" t="str">
            <v>COVID-19</v>
          </cell>
          <cell r="N16" t="str">
            <v>COVID-19</v>
          </cell>
          <cell r="O16" t="str">
            <v>Sport</v>
          </cell>
          <cell r="P16" t="str">
            <v>11-19 (Secondary YP)</v>
          </cell>
          <cell r="Q16" t="str">
            <v>Direct Project Costs</v>
          </cell>
        </row>
        <row r="17">
          <cell r="A17" t="str">
            <v>108354</v>
          </cell>
          <cell r="B17" t="str">
            <v>Maths on Toast</v>
          </cell>
          <cell r="C17" t="str">
            <v>1151486</v>
          </cell>
          <cell r="D17" t="str">
            <v xml:space="preserve">COVID-19: LCR Wave 3 - Extension of Activity Packs to other boroughs in the Beneficial Area </v>
          </cell>
          <cell r="E17">
            <v>7000</v>
          </cell>
          <cell r="F17">
            <v>44088</v>
          </cell>
          <cell r="G17" t="str">
            <v>Barnet
Ealing
Hammersmith &amp; Fulham
Harrow
Kensington &amp; Chelsea
Westminster</v>
          </cell>
          <cell r="H17" t="str">
            <v>N1 6HQ</v>
          </cell>
          <cell r="I17">
            <v>44109</v>
          </cell>
          <cell r="J17">
            <v>44105</v>
          </cell>
          <cell r="K17" t="str">
            <v>6</v>
          </cell>
          <cell r="L17" t="str">
            <v>http://www.mathsontoast.org.uk</v>
          </cell>
          <cell r="M17" t="str">
            <v>COVID-19</v>
          </cell>
          <cell r="N17" t="str">
            <v>COVID-19</v>
          </cell>
          <cell r="O17" t="str">
            <v>Education &amp; Learning</v>
          </cell>
          <cell r="P17" t="str">
            <v>Families</v>
          </cell>
          <cell r="Q17" t="str">
            <v>Direct Project Costs</v>
          </cell>
        </row>
        <row r="18">
          <cell r="A18" t="str">
            <v>108346</v>
          </cell>
          <cell r="B18" t="str">
            <v>October Gallery</v>
          </cell>
          <cell r="C18" t="str">
            <v>327032</v>
          </cell>
          <cell r="D18" t="str">
            <v xml:space="preserve">COVID-19: LCR Wave 3 - Digital transformation of school offer </v>
          </cell>
          <cell r="E18">
            <v>9000</v>
          </cell>
          <cell r="F18">
            <v>44088</v>
          </cell>
          <cell r="G18" t="str">
            <v>Camden
Brent
Westminster</v>
          </cell>
          <cell r="H18" t="str">
            <v>WC1N 3AL</v>
          </cell>
          <cell r="I18">
            <v>44088</v>
          </cell>
          <cell r="J18">
            <v>44075</v>
          </cell>
          <cell r="K18" t="str">
            <v>6</v>
          </cell>
          <cell r="L18" t="str">
            <v>http://www.octobergallery.co.uk</v>
          </cell>
          <cell r="M18" t="str">
            <v>COVID-19</v>
          </cell>
          <cell r="N18" t="str">
            <v>COVID-19</v>
          </cell>
          <cell r="O18" t="str">
            <v>Arts &amp; Science</v>
          </cell>
          <cell r="P18" t="str">
            <v>0-25 Years Old</v>
          </cell>
          <cell r="Q18" t="str">
            <v>Direct Project Costs</v>
          </cell>
        </row>
        <row r="19">
          <cell r="A19" t="str">
            <v>108365</v>
          </cell>
          <cell r="B19" t="str">
            <v>Phoenix Canoe Club</v>
          </cell>
          <cell r="C19" t="str">
            <v>1148787</v>
          </cell>
          <cell r="D19" t="str">
            <v>COVID-19: LCR Wave 3 - Additional Equipment</v>
          </cell>
          <cell r="E19">
            <v>20000</v>
          </cell>
          <cell r="F19">
            <v>44088</v>
          </cell>
          <cell r="G19" t="str">
            <v>Barnet
Brent
Harrow</v>
          </cell>
          <cell r="H19" t="str">
            <v>NW9 7ND</v>
          </cell>
          <cell r="I19">
            <v>44088</v>
          </cell>
          <cell r="J19">
            <v>44075</v>
          </cell>
          <cell r="K19" t="str">
            <v>6</v>
          </cell>
          <cell r="L19" t="str">
            <v>www.phoenixcanoeclub.co.uk</v>
          </cell>
          <cell r="M19" t="str">
            <v>COVID-19</v>
          </cell>
          <cell r="N19" t="str">
            <v>COVID-19</v>
          </cell>
          <cell r="O19" t="str">
            <v>Sport</v>
          </cell>
          <cell r="P19" t="str">
            <v>11-25 (Secondary+ YP)</v>
          </cell>
          <cell r="Q19" t="str">
            <v>Capital</v>
          </cell>
        </row>
        <row r="20">
          <cell r="A20" t="str">
            <v>108367</v>
          </cell>
          <cell r="B20" t="str">
            <v>Salusbury World</v>
          </cell>
          <cell r="C20" t="str">
            <v>1071065</v>
          </cell>
          <cell r="D20" t="str">
            <v>COVID-19: LCR Wave 3 - Core costs</v>
          </cell>
          <cell r="E20">
            <v>31000</v>
          </cell>
          <cell r="F20">
            <v>44088</v>
          </cell>
          <cell r="G20" t="str">
            <v>Brent</v>
          </cell>
          <cell r="H20" t="str">
            <v>NW6 6RG</v>
          </cell>
          <cell r="I20">
            <v>44088</v>
          </cell>
          <cell r="J20">
            <v>44081</v>
          </cell>
          <cell r="K20" t="str">
            <v>6</v>
          </cell>
          <cell r="L20" t="str">
            <v>https://salusburyworld.org.uk/</v>
          </cell>
          <cell r="M20" t="str">
            <v>COVID-19</v>
          </cell>
          <cell r="N20" t="str">
            <v>COVID-19</v>
          </cell>
          <cell r="O20" t="str">
            <v>Education &amp; Learning</v>
          </cell>
          <cell r="P20" t="str">
            <v>11-19 (Secondary YP)</v>
          </cell>
          <cell r="Q20" t="str">
            <v>Salary Costs</v>
          </cell>
        </row>
        <row r="21">
          <cell r="A21" t="str">
            <v>108374</v>
          </cell>
          <cell r="B21" t="str">
            <v>Snow-Camp</v>
          </cell>
          <cell r="C21" t="str">
            <v>1101030</v>
          </cell>
          <cell r="D21" t="str">
            <v>COVID-19: LCR Wave 3 - 'Uplift' Mental Health Support</v>
          </cell>
          <cell r="E21">
            <v>9100</v>
          </cell>
          <cell r="F21">
            <v>44088</v>
          </cell>
          <cell r="G21" t="str">
            <v>Discretionary</v>
          </cell>
          <cell r="H21" t="str">
            <v>BN3 5LP</v>
          </cell>
          <cell r="I21">
            <v>44088</v>
          </cell>
          <cell r="J21">
            <v>44136</v>
          </cell>
          <cell r="K21" t="str">
            <v>5</v>
          </cell>
          <cell r="L21" t="str">
            <v>http://www.snow-camp.org.uk</v>
          </cell>
          <cell r="M21" t="str">
            <v>COVID-19</v>
          </cell>
          <cell r="N21" t="str">
            <v>COVID-19</v>
          </cell>
          <cell r="O21" t="str">
            <v>Emotional Wellbeing</v>
          </cell>
          <cell r="P21" t="str">
            <v>11-25 (Secondary+ YP)</v>
          </cell>
          <cell r="Q21" t="str">
            <v>Direct Project Costs</v>
          </cell>
        </row>
        <row r="22">
          <cell r="A22" t="str">
            <v>108343</v>
          </cell>
          <cell r="B22" t="str">
            <v>The Wish Centre</v>
          </cell>
          <cell r="C22" t="str">
            <v>1125263</v>
          </cell>
          <cell r="D22" t="str">
            <v>COVID-19: LCR Wave 3 - Creation of Digital Resource Packs</v>
          </cell>
          <cell r="E22">
            <v>9970</v>
          </cell>
          <cell r="F22">
            <v>44070</v>
          </cell>
          <cell r="G22" t="str">
            <v>Harrow</v>
          </cell>
          <cell r="H22" t="str">
            <v>W1W 7LT</v>
          </cell>
          <cell r="I22">
            <v>44096</v>
          </cell>
          <cell r="J22">
            <v>44075</v>
          </cell>
          <cell r="K22" t="str">
            <v>12</v>
          </cell>
          <cell r="L22" t="str">
            <v>www.thewishcentre.org.uk</v>
          </cell>
          <cell r="M22" t="str">
            <v>COVID-19</v>
          </cell>
          <cell r="N22" t="str">
            <v>COVID-19</v>
          </cell>
          <cell r="O22" t="str">
            <v>Youth Issues</v>
          </cell>
          <cell r="P22" t="str">
            <v>11-25 (Secondary+ YP)</v>
          </cell>
          <cell r="Q22" t="str">
            <v>Direct Project Costs</v>
          </cell>
        </row>
        <row r="23">
          <cell r="A23" t="str">
            <v>108345</v>
          </cell>
          <cell r="B23" t="str">
            <v>Ebony Steelband Trust</v>
          </cell>
          <cell r="C23" t="str">
            <v>1098408</v>
          </cell>
          <cell r="D23" t="str">
            <v>COVID-19: LCR Wave 3 - Band Running Costs</v>
          </cell>
          <cell r="E23">
            <v>8900</v>
          </cell>
          <cell r="F23">
            <v>44064</v>
          </cell>
          <cell r="G23" t="str">
            <v>Kensington &amp; Chelsea
Westminster</v>
          </cell>
          <cell r="H23" t="str">
            <v>W9 2AN</v>
          </cell>
          <cell r="I23">
            <v>44109</v>
          </cell>
          <cell r="J23">
            <v>44075</v>
          </cell>
          <cell r="K23" t="str">
            <v>4</v>
          </cell>
          <cell r="L23" t="str">
            <v>www.ebony.org.uk</v>
          </cell>
          <cell r="M23" t="str">
            <v>COVID-19</v>
          </cell>
          <cell r="N23" t="str">
            <v>COVID-19</v>
          </cell>
          <cell r="O23" t="str">
            <v>Arts &amp; Science</v>
          </cell>
          <cell r="P23" t="str">
            <v>11-19 (Secondary YP)</v>
          </cell>
          <cell r="Q23" t="str">
            <v>Direct Project Costs</v>
          </cell>
        </row>
        <row r="24">
          <cell r="A24" t="str">
            <v>108286</v>
          </cell>
          <cell r="B24" t="str">
            <v>Harrow Carers</v>
          </cell>
          <cell r="C24" t="str">
            <v>1062149</v>
          </cell>
          <cell r="D24" t="str">
            <v>COVID-19: LCR Wave 3 - Part-time Youth Worker</v>
          </cell>
          <cell r="E24">
            <v>6500</v>
          </cell>
          <cell r="F24">
            <v>44064</v>
          </cell>
          <cell r="G24" t="str">
            <v>Harrow</v>
          </cell>
          <cell r="H24" t="str">
            <v>HA2 6DZ</v>
          </cell>
          <cell r="I24">
            <v>44069</v>
          </cell>
          <cell r="J24">
            <v>44075</v>
          </cell>
          <cell r="K24" t="str">
            <v>6</v>
          </cell>
          <cell r="L24" t="str">
            <v>https://www.harrowcarers.org/</v>
          </cell>
          <cell r="M24" t="str">
            <v>COVID-19</v>
          </cell>
          <cell r="N24" t="str">
            <v>COVID-19</v>
          </cell>
          <cell r="O24" t="str">
            <v>Youth Clubs &amp; Youth Activities</v>
          </cell>
          <cell r="P24" t="str">
            <v>11-19 (Secondary YP)</v>
          </cell>
          <cell r="Q24" t="str">
            <v>Salary Costs</v>
          </cell>
        </row>
        <row r="25">
          <cell r="A25" t="str">
            <v>108361</v>
          </cell>
          <cell r="B25" t="str">
            <v>Learning Through Horses</v>
          </cell>
          <cell r="C25" t="str">
            <v>1159326</v>
          </cell>
          <cell r="D25" t="str">
            <v>COVID-19: LCR Wave 3 - Additional Staffing</v>
          </cell>
          <cell r="E25">
            <v>20000</v>
          </cell>
          <cell r="F25">
            <v>44064</v>
          </cell>
          <cell r="G25" t="str">
            <v>Barnet
Camden
Harrow
Brent</v>
          </cell>
          <cell r="H25" t="str">
            <v>NW1 7SN</v>
          </cell>
          <cell r="I25">
            <v>44069</v>
          </cell>
          <cell r="J25">
            <v>44075</v>
          </cell>
          <cell r="K25" t="str">
            <v>6</v>
          </cell>
          <cell r="L25" t="str">
            <v>http://www.strengthandlearningthroughhorses.org</v>
          </cell>
          <cell r="M25" t="str">
            <v>COVID-19</v>
          </cell>
          <cell r="N25" t="str">
            <v>COVID-19</v>
          </cell>
          <cell r="O25" t="str">
            <v>Emotional Wellbeing</v>
          </cell>
          <cell r="P25" t="str">
            <v>11-25 (Secondary+ YP)</v>
          </cell>
          <cell r="Q25" t="str">
            <v>Salary Costs</v>
          </cell>
        </row>
        <row r="26">
          <cell r="A26" t="str">
            <v>108359</v>
          </cell>
          <cell r="B26" t="str">
            <v>Pirate Castle</v>
          </cell>
          <cell r="C26" t="str">
            <v>1138787</v>
          </cell>
          <cell r="D26" t="str">
            <v>COVID-19: LCR Wave 3 - Outdoor Activities</v>
          </cell>
          <cell r="E26">
            <v>7500</v>
          </cell>
          <cell r="F26">
            <v>44064</v>
          </cell>
          <cell r="G26" t="str">
            <v>Camden</v>
          </cell>
          <cell r="H26" t="str">
            <v>NW1 7EA</v>
          </cell>
          <cell r="I26">
            <v>44109</v>
          </cell>
          <cell r="J26">
            <v>44075</v>
          </cell>
          <cell r="K26" t="str">
            <v>6</v>
          </cell>
          <cell r="L26" t="str">
            <v>www.thepiratecastle.org</v>
          </cell>
          <cell r="M26" t="str">
            <v>COVID-19</v>
          </cell>
          <cell r="N26" t="str">
            <v>COVID-19</v>
          </cell>
          <cell r="O26" t="str">
            <v>Sport</v>
          </cell>
          <cell r="P26" t="str">
            <v>5-19 (School Age CYP)</v>
          </cell>
          <cell r="Q26" t="str">
            <v>Direct Project Costs</v>
          </cell>
        </row>
        <row r="27">
          <cell r="A27" t="str">
            <v>108340</v>
          </cell>
          <cell r="B27" t="str">
            <v>Shepherds Bush Families Project &amp; Children's Centre</v>
          </cell>
          <cell r="C27" t="str">
            <v>1080495</v>
          </cell>
          <cell r="D27" t="str">
            <v>COVID-19: LCR Wave 3 - Food and Essential Items</v>
          </cell>
          <cell r="E27">
            <v>10000</v>
          </cell>
          <cell r="F27">
            <v>44064</v>
          </cell>
          <cell r="G27" t="str">
            <v>Hammersmith &amp; Fulham</v>
          </cell>
          <cell r="H27" t="str">
            <v>W12 8AP</v>
          </cell>
          <cell r="I27">
            <v>44096</v>
          </cell>
          <cell r="J27">
            <v>44075</v>
          </cell>
          <cell r="K27" t="str">
            <v>6</v>
          </cell>
          <cell r="L27" t="str">
            <v>www.shepherdsbushfamiliesproject.org</v>
          </cell>
          <cell r="M27" t="str">
            <v>COVID-19</v>
          </cell>
          <cell r="N27" t="str">
            <v>COVID-19</v>
          </cell>
          <cell r="O27" t="str">
            <v>Children &amp; Families</v>
          </cell>
          <cell r="P27" t="str">
            <v>Families</v>
          </cell>
          <cell r="Q27" t="str">
            <v>Direct Project Costs</v>
          </cell>
        </row>
        <row r="28">
          <cell r="A28" t="str">
            <v>108341</v>
          </cell>
          <cell r="B28" t="str">
            <v>Winchester Project</v>
          </cell>
          <cell r="C28" t="str">
            <v>1055059</v>
          </cell>
          <cell r="D28" t="str">
            <v>COVID-19: LCR Wave 3 - Youth Programme</v>
          </cell>
          <cell r="E28">
            <v>9800</v>
          </cell>
          <cell r="F28">
            <v>44064</v>
          </cell>
          <cell r="G28" t="str">
            <v>Camden</v>
          </cell>
          <cell r="H28" t="str">
            <v>NW3 3NR</v>
          </cell>
          <cell r="I28">
            <v>44096</v>
          </cell>
          <cell r="J28">
            <v>44075</v>
          </cell>
          <cell r="K28" t="str">
            <v>6</v>
          </cell>
          <cell r="L28" t="str">
            <v>http://thewinch.org/</v>
          </cell>
          <cell r="M28" t="str">
            <v>COVID-19</v>
          </cell>
          <cell r="N28" t="str">
            <v>COVID-19</v>
          </cell>
          <cell r="O28" t="str">
            <v>Youth Clubs &amp; Youth Activities</v>
          </cell>
          <cell r="P28" t="str">
            <v>0-25 Years Old</v>
          </cell>
          <cell r="Q28" t="str">
            <v>Salary Costs</v>
          </cell>
        </row>
        <row r="29">
          <cell r="A29" t="str">
            <v>108342</v>
          </cell>
          <cell r="B29" t="str">
            <v>Young Roots</v>
          </cell>
          <cell r="C29" t="str">
            <v>1139685</v>
          </cell>
          <cell r="D29" t="str">
            <v>COVID-19: LCR Wave 3 - Core Costs of the Brent Service</v>
          </cell>
          <cell r="E29">
            <v>25000</v>
          </cell>
          <cell r="F29">
            <v>44064</v>
          </cell>
          <cell r="G29" t="str">
            <v>Brent</v>
          </cell>
          <cell r="H29" t="str">
            <v>CR0 2XX</v>
          </cell>
          <cell r="I29">
            <v>44109</v>
          </cell>
          <cell r="J29">
            <v>44075</v>
          </cell>
          <cell r="K29" t="str">
            <v>6</v>
          </cell>
          <cell r="L29" t="str">
            <v>https://youngroots.org.uk/</v>
          </cell>
          <cell r="M29" t="str">
            <v>COVID-19</v>
          </cell>
          <cell r="N29" t="str">
            <v>COVID-19</v>
          </cell>
          <cell r="O29" t="str">
            <v>Emotional Wellbeing</v>
          </cell>
          <cell r="P29" t="str">
            <v>11-25 (Secondary+ YP)</v>
          </cell>
          <cell r="Q29" t="str">
            <v>Direct Project Costs</v>
          </cell>
        </row>
        <row r="30">
          <cell r="A30" t="str">
            <v>108331</v>
          </cell>
          <cell r="B30" t="str">
            <v>Ansar Youth Project</v>
          </cell>
          <cell r="C30" t="str">
            <v>1119724</v>
          </cell>
          <cell r="D30" t="str">
            <v>Summer Holiday programme</v>
          </cell>
          <cell r="E30">
            <v>5800</v>
          </cell>
          <cell r="F30">
            <v>44056</v>
          </cell>
          <cell r="G30" t="str">
            <v>Brent
Ealing
Harrow</v>
          </cell>
          <cell r="H30" t="str">
            <v>HA97EU</v>
          </cell>
          <cell r="I30">
            <v>44057</v>
          </cell>
          <cell r="J30">
            <v>44046</v>
          </cell>
          <cell r="K30" t="str">
            <v>12</v>
          </cell>
          <cell r="L30" t="str">
            <v>www.ansaryouth.org.uk</v>
          </cell>
          <cell r="M30" t="str">
            <v>COVID-19</v>
          </cell>
          <cell r="N30" t="str">
            <v>SHAF</v>
          </cell>
          <cell r="O30" t="str">
            <v>Youth Clubs &amp; Youth Activities</v>
          </cell>
          <cell r="P30" t="str">
            <v>0-25 Years Old</v>
          </cell>
          <cell r="Q30" t="str">
            <v>Direct Project Costs</v>
          </cell>
        </row>
        <row r="31">
          <cell r="A31" t="str">
            <v>108333</v>
          </cell>
          <cell r="B31" t="str">
            <v>British Somali Community</v>
          </cell>
          <cell r="C31" t="str">
            <v>1099490</v>
          </cell>
          <cell r="D31" t="str">
            <v>British Somali Community Summer Holiday Project</v>
          </cell>
          <cell r="E31">
            <v>4300</v>
          </cell>
          <cell r="F31">
            <v>44056</v>
          </cell>
          <cell r="G31" t="str">
            <v>Camden</v>
          </cell>
          <cell r="H31" t="str">
            <v>NW1 1TU</v>
          </cell>
          <cell r="I31">
            <v>44057</v>
          </cell>
          <cell r="J31">
            <v>44051</v>
          </cell>
          <cell r="K31" t="str">
            <v>12</v>
          </cell>
          <cell r="L31" t="str">
            <v>www.britishsomali.org</v>
          </cell>
          <cell r="M31" t="str">
            <v>COVID-19</v>
          </cell>
          <cell r="N31" t="str">
            <v>SHAF</v>
          </cell>
          <cell r="O31" t="str">
            <v>Children &amp; Families</v>
          </cell>
          <cell r="P31" t="str">
            <v>5-19 (School Age CYP)</v>
          </cell>
          <cell r="Q31" t="str">
            <v>Direct Project Costs</v>
          </cell>
        </row>
        <row r="32">
          <cell r="A32" t="str">
            <v>108336</v>
          </cell>
          <cell r="B32" t="str">
            <v>Flash Musicals</v>
          </cell>
          <cell r="C32" t="str">
            <v>1094205</v>
          </cell>
          <cell r="D32" t="str">
            <v>Song Writing and Recording Studio Workshops</v>
          </cell>
          <cell r="E32">
            <v>4000</v>
          </cell>
          <cell r="F32">
            <v>44056</v>
          </cell>
          <cell r="G32" t="str">
            <v>Barnet
Brent
Harrow</v>
          </cell>
          <cell r="H32" t="str">
            <v>HA86EZ</v>
          </cell>
          <cell r="I32">
            <v>44096</v>
          </cell>
          <cell r="J32">
            <v>44060</v>
          </cell>
          <cell r="K32" t="str">
            <v>12</v>
          </cell>
          <cell r="L32" t="str">
            <v>http://www.flashmusicals.co.uk</v>
          </cell>
          <cell r="M32" t="str">
            <v>COVID-19</v>
          </cell>
          <cell r="N32" t="str">
            <v>SHAF</v>
          </cell>
          <cell r="O32" t="str">
            <v>Arts &amp; Science</v>
          </cell>
          <cell r="P32" t="str">
            <v>11-25 (Secondary+ YP)</v>
          </cell>
          <cell r="Q32" t="str">
            <v>Direct Project Costs</v>
          </cell>
        </row>
        <row r="33">
          <cell r="A33" t="str">
            <v>108328</v>
          </cell>
          <cell r="B33" t="str">
            <v>Gospel Oak Action Link</v>
          </cell>
          <cell r="C33" t="str">
            <v>1068436</v>
          </cell>
          <cell r="D33" t="str">
            <v>Gospel Oak Action Link Summer Programme</v>
          </cell>
          <cell r="E33">
            <v>2300</v>
          </cell>
          <cell r="F33">
            <v>44056</v>
          </cell>
          <cell r="G33" t="str">
            <v>Camden</v>
          </cell>
          <cell r="H33" t="str">
            <v>NW5 4QE</v>
          </cell>
          <cell r="I33">
            <v>44103</v>
          </cell>
          <cell r="J33">
            <v>44039</v>
          </cell>
          <cell r="K33" t="str">
            <v>12</v>
          </cell>
          <cell r="M33" t="str">
            <v>COVID-19</v>
          </cell>
          <cell r="N33" t="str">
            <v>SHAF</v>
          </cell>
          <cell r="O33" t="str">
            <v>Youth Clubs &amp; Youth Activities</v>
          </cell>
          <cell r="P33" t="str">
            <v>5-19 (School Age CYP)</v>
          </cell>
          <cell r="Q33" t="str">
            <v>Direct Project Costs</v>
          </cell>
        </row>
        <row r="34">
          <cell r="A34" t="str">
            <v>108327</v>
          </cell>
          <cell r="B34" t="str">
            <v>Hilltop Circle</v>
          </cell>
          <cell r="C34" t="str">
            <v>1186210</v>
          </cell>
          <cell r="D34" t="str">
            <v>Hilltop Summer Camp</v>
          </cell>
          <cell r="E34">
            <v>4300</v>
          </cell>
          <cell r="F34">
            <v>44056</v>
          </cell>
          <cell r="G34" t="str">
            <v>Brent</v>
          </cell>
          <cell r="H34" t="str">
            <v>NW10 0BT</v>
          </cell>
          <cell r="I34">
            <v>44104</v>
          </cell>
          <cell r="J34">
            <v>44046</v>
          </cell>
          <cell r="K34" t="str">
            <v>12</v>
          </cell>
          <cell r="L34" t="str">
            <v>http://www.hilltopcircle.co.uk</v>
          </cell>
          <cell r="M34" t="str">
            <v>COVID-19</v>
          </cell>
          <cell r="N34" t="str">
            <v>SHAF</v>
          </cell>
          <cell r="O34" t="str">
            <v>Sport</v>
          </cell>
          <cell r="P34" t="str">
            <v>11-25 (Secondary+ YP)</v>
          </cell>
          <cell r="Q34" t="str">
            <v>Direct Project Costs</v>
          </cell>
        </row>
        <row r="35">
          <cell r="A35" t="str">
            <v>108319</v>
          </cell>
          <cell r="B35" t="str">
            <v>Horn Stars</v>
          </cell>
          <cell r="C35" t="str">
            <v>1104934</v>
          </cell>
          <cell r="D35" t="str">
            <v>Summer at Stonebridge</v>
          </cell>
          <cell r="E35">
            <v>5000</v>
          </cell>
          <cell r="F35">
            <v>44056</v>
          </cell>
          <cell r="G35" t="str">
            <v>Brent</v>
          </cell>
          <cell r="H35" t="str">
            <v>NW10 8BN</v>
          </cell>
          <cell r="I35">
            <v>44116</v>
          </cell>
          <cell r="J35">
            <v>44046</v>
          </cell>
          <cell r="K35" t="str">
            <v>12</v>
          </cell>
          <cell r="L35" t="str">
            <v>http://www.hornstars.org</v>
          </cell>
          <cell r="M35" t="str">
            <v>COVID-19</v>
          </cell>
          <cell r="N35" t="str">
            <v>SHAF</v>
          </cell>
          <cell r="O35" t="str">
            <v>Youth Clubs &amp; Youth Activities</v>
          </cell>
          <cell r="P35" t="str">
            <v>5-19 (School Age CYP)</v>
          </cell>
          <cell r="Q35" t="str">
            <v>Direct Project Costs</v>
          </cell>
        </row>
        <row r="36">
          <cell r="A36" t="str">
            <v>108332</v>
          </cell>
          <cell r="B36" t="str">
            <v>Kings Cross Brunswick Neighbourhood Association</v>
          </cell>
          <cell r="C36" t="str">
            <v>1083901</v>
          </cell>
          <cell r="D36" t="str">
            <v>KCB Youth Project Summer Programme</v>
          </cell>
          <cell r="E36">
            <v>6000</v>
          </cell>
          <cell r="F36">
            <v>44056</v>
          </cell>
          <cell r="G36" t="str">
            <v>Camden</v>
          </cell>
          <cell r="H36" t="str">
            <v>WC1N 1AB</v>
          </cell>
          <cell r="I36">
            <v>44106</v>
          </cell>
          <cell r="J36">
            <v>44044</v>
          </cell>
          <cell r="K36" t="str">
            <v>12</v>
          </cell>
          <cell r="L36" t="str">
            <v>http://www.kcbna.org.uk</v>
          </cell>
          <cell r="M36" t="str">
            <v>COVID-19</v>
          </cell>
          <cell r="N36" t="str">
            <v>SHAF</v>
          </cell>
          <cell r="O36" t="str">
            <v>Youth Clubs &amp; Youth Activities</v>
          </cell>
          <cell r="P36" t="str">
            <v>11-25 (Secondary+ YP)</v>
          </cell>
          <cell r="Q36" t="str">
            <v>Direct Project Costs</v>
          </cell>
        </row>
        <row r="37">
          <cell r="A37" t="str">
            <v>108323</v>
          </cell>
          <cell r="B37" t="str">
            <v>Mark Elie Dance Foundation</v>
          </cell>
          <cell r="C37" t="str">
            <v>1063754</v>
          </cell>
          <cell r="D37" t="str">
            <v>Summer Dance School</v>
          </cell>
          <cell r="E37">
            <v>5200</v>
          </cell>
          <cell r="F37">
            <v>44056</v>
          </cell>
          <cell r="G37" t="str">
            <v>Kensington &amp; Chelsea
Westminster</v>
          </cell>
          <cell r="H37" t="str">
            <v>W11 2AY</v>
          </cell>
          <cell r="I37">
            <v>44115</v>
          </cell>
          <cell r="J37">
            <v>44060</v>
          </cell>
          <cell r="K37" t="str">
            <v>12</v>
          </cell>
          <cell r="L37" t="str">
            <v>http://portobellodance.org.uk</v>
          </cell>
          <cell r="M37" t="str">
            <v>COVID-19</v>
          </cell>
          <cell r="N37" t="str">
            <v>SHAF</v>
          </cell>
          <cell r="O37" t="str">
            <v>Arts &amp; Science</v>
          </cell>
          <cell r="P37" t="str">
            <v>5-19 (School Age CYP)</v>
          </cell>
          <cell r="Q37" t="str">
            <v>Direct Project Costs</v>
          </cell>
        </row>
        <row r="38">
          <cell r="A38" t="str">
            <v>108322</v>
          </cell>
          <cell r="B38" t="str">
            <v>Pirate Castle</v>
          </cell>
          <cell r="C38" t="str">
            <v>1138787</v>
          </cell>
          <cell r="D38" t="str">
            <v>The Pirate Castle's Summer Holiday Splash</v>
          </cell>
          <cell r="E38">
            <v>6000</v>
          </cell>
          <cell r="F38">
            <v>44056</v>
          </cell>
          <cell r="G38" t="str">
            <v>Camden
Barnet
Brent</v>
          </cell>
          <cell r="H38" t="str">
            <v>NW1 7EA</v>
          </cell>
          <cell r="I38">
            <v>44104</v>
          </cell>
          <cell r="J38">
            <v>44032</v>
          </cell>
          <cell r="K38" t="str">
            <v>12</v>
          </cell>
          <cell r="L38" t="str">
            <v>www.thepiratecastle.org</v>
          </cell>
          <cell r="M38" t="str">
            <v>COVID-19</v>
          </cell>
          <cell r="N38" t="str">
            <v>SHAF</v>
          </cell>
          <cell r="O38" t="str">
            <v>Sport</v>
          </cell>
          <cell r="P38" t="str">
            <v>5-19 (School Age CYP)</v>
          </cell>
          <cell r="Q38" t="str">
            <v>Direct Project Costs</v>
          </cell>
        </row>
        <row r="39">
          <cell r="A39" t="str">
            <v>108294</v>
          </cell>
          <cell r="B39" t="str">
            <v>Thanet Youth and Community Centre</v>
          </cell>
          <cell r="C39" t="str">
            <v>1111955</v>
          </cell>
          <cell r="D39" t="str">
            <v>The Thanet Summer Holiday Youth Activities Project</v>
          </cell>
          <cell r="E39">
            <v>6000</v>
          </cell>
          <cell r="F39">
            <v>44056</v>
          </cell>
          <cell r="G39" t="str">
            <v>Camden</v>
          </cell>
          <cell r="H39" t="str">
            <v>NW5 4HD</v>
          </cell>
          <cell r="I39">
            <v>44104</v>
          </cell>
          <cell r="J39">
            <v>44046</v>
          </cell>
          <cell r="K39" t="str">
            <v>12</v>
          </cell>
          <cell r="L39" t="str">
            <v>http://www.thethanet.com</v>
          </cell>
          <cell r="M39" t="str">
            <v>COVID-19</v>
          </cell>
          <cell r="N39" t="str">
            <v>SHAF</v>
          </cell>
          <cell r="O39" t="str">
            <v>Youth Clubs &amp; Youth Activities</v>
          </cell>
          <cell r="P39" t="str">
            <v>5-19 (School Age CYP)</v>
          </cell>
          <cell r="Q39" t="str">
            <v>Direct Project Costs</v>
          </cell>
        </row>
        <row r="40">
          <cell r="A40" t="str">
            <v>108308</v>
          </cell>
          <cell r="B40" t="str">
            <v>Youth Action Alliance</v>
          </cell>
          <cell r="C40" t="str">
            <v>1086902</v>
          </cell>
          <cell r="D40" t="str">
            <v>Staying Connected Summer</v>
          </cell>
          <cell r="E40">
            <v>5300</v>
          </cell>
          <cell r="F40">
            <v>44056</v>
          </cell>
          <cell r="G40" t="str">
            <v>Kensington &amp; Chelsea</v>
          </cell>
          <cell r="H40" t="str">
            <v>W10 5RE</v>
          </cell>
          <cell r="I40">
            <v>44115</v>
          </cell>
          <cell r="J40">
            <v>44054</v>
          </cell>
          <cell r="K40" t="str">
            <v>12</v>
          </cell>
          <cell r="L40" t="str">
            <v>http://www.youthactionalliance.org</v>
          </cell>
          <cell r="M40" t="str">
            <v>COVID-19</v>
          </cell>
          <cell r="N40" t="str">
            <v>SHAF</v>
          </cell>
          <cell r="O40" t="str">
            <v>Youth Clubs &amp; Youth Activities</v>
          </cell>
          <cell r="P40" t="str">
            <v>11-19 (Secondary YP)</v>
          </cell>
          <cell r="Q40" t="str">
            <v>Direct Project Costs</v>
          </cell>
        </row>
        <row r="41">
          <cell r="A41" t="str">
            <v>108312</v>
          </cell>
          <cell r="B41" t="str">
            <v>Harrow Steel</v>
          </cell>
          <cell r="C41" t="str">
            <v>1186948</v>
          </cell>
          <cell r="D41" t="str">
            <v>COVID-19: LCR Wave 3 - Core Costs</v>
          </cell>
          <cell r="E41">
            <v>5600</v>
          </cell>
          <cell r="F41">
            <v>44048</v>
          </cell>
          <cell r="G41" t="str">
            <v>Harrow</v>
          </cell>
          <cell r="H41" t="str">
            <v>HA5 2RZ</v>
          </cell>
          <cell r="I41">
            <v>44082</v>
          </cell>
          <cell r="J41">
            <v>44075</v>
          </cell>
          <cell r="K41" t="str">
            <v>12</v>
          </cell>
          <cell r="L41" t="str">
            <v>https://youngharrowfoundation.org/organisations/harrow-steel</v>
          </cell>
          <cell r="M41" t="str">
            <v>COVID-19</v>
          </cell>
          <cell r="N41" t="str">
            <v>COVID-19</v>
          </cell>
          <cell r="O41" t="str">
            <v>Arts &amp; Science</v>
          </cell>
          <cell r="P41" t="str">
            <v>11-25 (Secondary+ YP)</v>
          </cell>
          <cell r="Q41" t="str">
            <v>Direct Project Costs</v>
          </cell>
        </row>
        <row r="42">
          <cell r="A42" t="str">
            <v>108309</v>
          </cell>
          <cell r="B42" t="str">
            <v>Log Cabin Charity</v>
          </cell>
          <cell r="C42" t="str">
            <v>1174220</v>
          </cell>
          <cell r="D42" t="str">
            <v>COVID-19: LCR Wave 3 - School Holiday Programme</v>
          </cell>
          <cell r="E42">
            <v>9600</v>
          </cell>
          <cell r="F42">
            <v>44048</v>
          </cell>
          <cell r="G42" t="str">
            <v>Ealing</v>
          </cell>
          <cell r="H42" t="str">
            <v>W5 4UA</v>
          </cell>
          <cell r="I42">
            <v>44116</v>
          </cell>
          <cell r="J42">
            <v>44046</v>
          </cell>
          <cell r="K42" t="str">
            <v>12</v>
          </cell>
          <cell r="L42" t="str">
            <v>https://www.logcabin.org.uk/</v>
          </cell>
          <cell r="M42" t="str">
            <v>COVID-19</v>
          </cell>
          <cell r="N42" t="str">
            <v>COVID-19</v>
          </cell>
          <cell r="O42" t="str">
            <v>Special Needs &amp; Disabilities</v>
          </cell>
          <cell r="P42" t="str">
            <v>5-19 (School Age CYP)</v>
          </cell>
          <cell r="Q42" t="str">
            <v>Direct Project Costs</v>
          </cell>
        </row>
        <row r="43">
          <cell r="A43" t="str">
            <v>108291</v>
          </cell>
          <cell r="B43" t="str">
            <v>Pursuing Independent Paths W9</v>
          </cell>
          <cell r="C43" t="str">
            <v>1088592</v>
          </cell>
          <cell r="D43" t="str">
            <v>COVID-19: LCR Wave 3 - Travel Training (18-30 year olds)</v>
          </cell>
          <cell r="E43">
            <v>30000</v>
          </cell>
          <cell r="F43">
            <v>44048</v>
          </cell>
          <cell r="G43" t="str">
            <v>Westminster
Kensington &amp; Chelsea</v>
          </cell>
          <cell r="H43" t="str">
            <v>W9 3DY</v>
          </cell>
          <cell r="I43">
            <v>44104</v>
          </cell>
          <cell r="J43">
            <v>44075</v>
          </cell>
          <cell r="K43" t="str">
            <v>6</v>
          </cell>
          <cell r="L43" t="str">
            <v>http://piponline.org.uk</v>
          </cell>
          <cell r="M43" t="str">
            <v>COVID-19</v>
          </cell>
          <cell r="N43" t="str">
            <v>COVID-19</v>
          </cell>
          <cell r="O43" t="str">
            <v>Special Needs &amp; Disabilities</v>
          </cell>
          <cell r="P43" t="str">
            <v>19-25 (Young Adults Post School)</v>
          </cell>
          <cell r="Q43" t="str">
            <v>Direct Project Costs</v>
          </cell>
        </row>
        <row r="44">
          <cell r="A44" t="str">
            <v>108264</v>
          </cell>
          <cell r="B44" t="str">
            <v>SEAPIA</v>
          </cell>
          <cell r="C44" t="str">
            <v>303048</v>
          </cell>
          <cell r="D44" t="str">
            <v>COVID-19: LCR Wave 3 - Additional Staffing</v>
          </cell>
          <cell r="E44">
            <v>9800</v>
          </cell>
          <cell r="F44">
            <v>44048</v>
          </cell>
          <cell r="G44" t="str">
            <v>Hammersmith &amp; Fulham</v>
          </cell>
          <cell r="H44" t="str">
            <v>SW6 2LL</v>
          </cell>
          <cell r="I44">
            <v>44096</v>
          </cell>
          <cell r="J44">
            <v>44044</v>
          </cell>
          <cell r="K44" t="str">
            <v>12</v>
          </cell>
          <cell r="L44" t="str">
            <v>http://www.seapia.org</v>
          </cell>
          <cell r="M44" t="str">
            <v>COVID-19</v>
          </cell>
          <cell r="N44" t="str">
            <v>COVID-19</v>
          </cell>
          <cell r="O44" t="str">
            <v>Children &amp; Families</v>
          </cell>
          <cell r="P44" t="str">
            <v>5-19 (School Age CYP)</v>
          </cell>
          <cell r="Q44" t="str">
            <v>Salary Costs</v>
          </cell>
        </row>
        <row r="45">
          <cell r="A45" t="str">
            <v>108310</v>
          </cell>
          <cell r="B45" t="str">
            <v>Urbanwise London</v>
          </cell>
          <cell r="C45" t="str">
            <v>288102</v>
          </cell>
          <cell r="D45" t="str">
            <v>COVID-19: LCR Wave 3 - Adapt for Digital Delivery</v>
          </cell>
          <cell r="E45">
            <v>6000</v>
          </cell>
          <cell r="F45">
            <v>44048</v>
          </cell>
          <cell r="G45" t="str">
            <v>Hammersmith &amp; Fulham
Kensington &amp; Chelsea
Westminster</v>
          </cell>
          <cell r="H45" t="str">
            <v>W6 8BJ</v>
          </cell>
          <cell r="I45">
            <v>44109</v>
          </cell>
          <cell r="J45">
            <v>44075</v>
          </cell>
          <cell r="K45" t="str">
            <v>6</v>
          </cell>
          <cell r="L45" t="str">
            <v>http://www.urbanwise.london</v>
          </cell>
          <cell r="M45" t="str">
            <v>COVID-19</v>
          </cell>
          <cell r="N45" t="str">
            <v>COVID-19</v>
          </cell>
          <cell r="O45" t="str">
            <v>Arts &amp; Science</v>
          </cell>
          <cell r="P45" t="str">
            <v>5-19 (School Age CYP)</v>
          </cell>
          <cell r="Q45" t="str">
            <v>Direct Project Costs</v>
          </cell>
        </row>
        <row r="46">
          <cell r="A46" t="str">
            <v>108287</v>
          </cell>
          <cell r="B46" t="str">
            <v>Westbourne Park Family Centre</v>
          </cell>
          <cell r="C46" t="str">
            <v>1085070</v>
          </cell>
          <cell r="D46" t="str">
            <v>COVID-19: LCR Wave 3 - Core costs</v>
          </cell>
          <cell r="E46">
            <v>10000</v>
          </cell>
          <cell r="F46">
            <v>44048</v>
          </cell>
          <cell r="G46" t="str">
            <v>Westminster</v>
          </cell>
          <cell r="H46" t="str">
            <v>W2 5DX</v>
          </cell>
          <cell r="I46">
            <v>44096</v>
          </cell>
          <cell r="J46">
            <v>44044</v>
          </cell>
          <cell r="K46" t="str">
            <v>6</v>
          </cell>
          <cell r="L46" t="str">
            <v>http://westbourneparkfamilycentre.org.uk</v>
          </cell>
          <cell r="M46" t="str">
            <v>COVID-19</v>
          </cell>
          <cell r="N46" t="str">
            <v>COVID-19</v>
          </cell>
          <cell r="O46" t="str">
            <v>Youth Clubs &amp; Youth Activities</v>
          </cell>
          <cell r="P46" t="str">
            <v>5-19 (School Age CYP)</v>
          </cell>
          <cell r="Q46" t="str">
            <v>Core Costs</v>
          </cell>
        </row>
        <row r="47">
          <cell r="A47" t="str">
            <v>108282</v>
          </cell>
          <cell r="B47" t="str">
            <v>Adventure Play Hub</v>
          </cell>
          <cell r="C47" t="str">
            <v>1141000</v>
          </cell>
          <cell r="D47" t="str">
            <v>Summer Play Provision</v>
          </cell>
          <cell r="E47">
            <v>6000</v>
          </cell>
          <cell r="F47">
            <v>44047</v>
          </cell>
          <cell r="G47" t="str">
            <v>Camden
Westminster</v>
          </cell>
          <cell r="H47" t="str">
            <v>NW8 6LP</v>
          </cell>
          <cell r="I47">
            <v>44104</v>
          </cell>
          <cell r="J47">
            <v>44039</v>
          </cell>
          <cell r="K47" t="str">
            <v>12</v>
          </cell>
          <cell r="L47" t="str">
            <v>https://www.adventureplayhub.org</v>
          </cell>
          <cell r="M47" t="str">
            <v>COVID-19</v>
          </cell>
          <cell r="N47" t="str">
            <v>SHAF</v>
          </cell>
          <cell r="O47" t="str">
            <v>Children &amp; Families</v>
          </cell>
          <cell r="P47" t="str">
            <v>5-11 (Primary Children)</v>
          </cell>
          <cell r="Q47" t="str">
            <v>Direct Project Costs</v>
          </cell>
        </row>
        <row r="48">
          <cell r="A48" t="str">
            <v>108314</v>
          </cell>
          <cell r="B48" t="str">
            <v>Community Focus</v>
          </cell>
          <cell r="C48" t="str">
            <v>1139259</v>
          </cell>
          <cell r="D48" t="str">
            <v>Summer Online projects</v>
          </cell>
          <cell r="E48">
            <v>4300</v>
          </cell>
          <cell r="F48">
            <v>44047</v>
          </cell>
          <cell r="G48" t="str">
            <v>Barnet</v>
          </cell>
          <cell r="H48" t="str">
            <v>N20 0NR</v>
          </cell>
          <cell r="I48">
            <v>44102</v>
          </cell>
          <cell r="J48">
            <v>44039</v>
          </cell>
          <cell r="K48" t="str">
            <v>12</v>
          </cell>
          <cell r="L48" t="str">
            <v>http://communityfocus.co.uk/</v>
          </cell>
          <cell r="M48" t="str">
            <v>COVID-19</v>
          </cell>
          <cell r="N48" t="str">
            <v>SHAF</v>
          </cell>
          <cell r="O48" t="str">
            <v>Emotional Wellbeing</v>
          </cell>
          <cell r="P48" t="str">
            <v>0-25 Years Old</v>
          </cell>
          <cell r="Q48" t="str">
            <v>Direct Project Costs</v>
          </cell>
        </row>
        <row r="49">
          <cell r="A49" t="str">
            <v>108318</v>
          </cell>
          <cell r="B49" t="str">
            <v>Hestia</v>
          </cell>
          <cell r="C49" t="str">
            <v>294555</v>
          </cell>
          <cell r="D49" t="str">
            <v>Phoenix Summer Activities</v>
          </cell>
          <cell r="E49">
            <v>5200</v>
          </cell>
          <cell r="F49">
            <v>44047</v>
          </cell>
          <cell r="G49" t="str">
            <v>Barnet
Brent
Ealing
Harrow
Westminster</v>
          </cell>
          <cell r="H49" t="str">
            <v>SE1 1LB</v>
          </cell>
          <cell r="I49">
            <v>44115</v>
          </cell>
          <cell r="J49">
            <v>44048</v>
          </cell>
          <cell r="K49" t="str">
            <v>12</v>
          </cell>
          <cell r="L49" t="str">
            <v>http://www.hestia.org</v>
          </cell>
          <cell r="M49" t="str">
            <v>COVID-19</v>
          </cell>
          <cell r="N49" t="str">
            <v>SHAF</v>
          </cell>
          <cell r="O49" t="str">
            <v>Children &amp; Families</v>
          </cell>
          <cell r="P49" t="str">
            <v>Families</v>
          </cell>
          <cell r="Q49" t="str">
            <v>Direct Project Costs</v>
          </cell>
        </row>
        <row r="50">
          <cell r="A50" t="str">
            <v>108250</v>
          </cell>
          <cell r="B50" t="str">
            <v>IPOP</v>
          </cell>
          <cell r="C50" t="str">
            <v>1076063</v>
          </cell>
          <cell r="D50" t="str">
            <v>iPlay Summer Playscheme</v>
          </cell>
          <cell r="E50">
            <v>5000</v>
          </cell>
          <cell r="F50">
            <v>44047</v>
          </cell>
          <cell r="G50" t="str">
            <v>Barnet</v>
          </cell>
          <cell r="H50" t="str">
            <v>NW4 4TY</v>
          </cell>
          <cell r="I50">
            <v>44117</v>
          </cell>
          <cell r="J50">
            <v>44039</v>
          </cell>
          <cell r="K50" t="str">
            <v>12</v>
          </cell>
          <cell r="L50" t="str">
            <v>http://www.ipopsupport.org.uk</v>
          </cell>
          <cell r="M50" t="str">
            <v>COVID-19</v>
          </cell>
          <cell r="N50" t="str">
            <v>SHAF</v>
          </cell>
          <cell r="O50" t="str">
            <v>Special Needs &amp; Disabilities</v>
          </cell>
          <cell r="P50" t="str">
            <v>5-19 (School Age CYP)</v>
          </cell>
          <cell r="Q50" t="str">
            <v>Direct Project Costs</v>
          </cell>
        </row>
        <row r="51">
          <cell r="A51" t="str">
            <v>108226</v>
          </cell>
          <cell r="B51" t="str">
            <v>Living Way Ministries</v>
          </cell>
          <cell r="C51" t="str">
            <v>1052878</v>
          </cell>
          <cell r="D51" t="str">
            <v>Covid-19 Summer Holiday Activities Fund</v>
          </cell>
          <cell r="E51">
            <v>4100</v>
          </cell>
          <cell r="F51">
            <v>44047</v>
          </cell>
          <cell r="G51" t="str">
            <v>Barnet</v>
          </cell>
          <cell r="H51" t="str">
            <v>NW9 5XB</v>
          </cell>
          <cell r="I51">
            <v>44102</v>
          </cell>
          <cell r="J51">
            <v>44046</v>
          </cell>
          <cell r="K51" t="str">
            <v>12</v>
          </cell>
          <cell r="L51" t="str">
            <v>http://www.livingwayministries.org.uk/</v>
          </cell>
          <cell r="M51" t="str">
            <v>COVID-19</v>
          </cell>
          <cell r="N51" t="str">
            <v>SHAF</v>
          </cell>
          <cell r="O51" t="str">
            <v>Youth Clubs &amp; Youth Activities</v>
          </cell>
          <cell r="P51" t="str">
            <v>5-19 (School Age CYP)</v>
          </cell>
          <cell r="Q51" t="str">
            <v>Direct Project Costs</v>
          </cell>
        </row>
        <row r="52">
          <cell r="A52" t="str">
            <v>108316</v>
          </cell>
          <cell r="B52" t="str">
            <v>Log Cabin Charity</v>
          </cell>
          <cell r="C52" t="str">
            <v>1174220</v>
          </cell>
          <cell r="D52" t="str">
            <v>Summer Holiday Playscheme</v>
          </cell>
          <cell r="E52">
            <v>6000</v>
          </cell>
          <cell r="F52">
            <v>44047</v>
          </cell>
          <cell r="G52" t="str">
            <v>Ealing</v>
          </cell>
          <cell r="H52" t="str">
            <v>W5 4UA</v>
          </cell>
          <cell r="I52">
            <v>44096</v>
          </cell>
          <cell r="J52">
            <v>44039</v>
          </cell>
          <cell r="K52" t="str">
            <v>12</v>
          </cell>
          <cell r="L52" t="str">
            <v>https://www.logcabin.org.uk/</v>
          </cell>
          <cell r="M52" t="str">
            <v>COVID-19</v>
          </cell>
          <cell r="N52" t="str">
            <v>SHAF</v>
          </cell>
          <cell r="O52" t="str">
            <v>Special Needs &amp; Disabilities</v>
          </cell>
          <cell r="P52" t="str">
            <v>5-19 (School Age CYP)</v>
          </cell>
          <cell r="Q52" t="str">
            <v>Direct Project Costs</v>
          </cell>
        </row>
        <row r="53">
          <cell r="A53" t="str">
            <v>108307</v>
          </cell>
          <cell r="B53" t="str">
            <v>Maiden Lane Community Centre</v>
          </cell>
          <cell r="C53" t="str">
            <v>1112667</v>
          </cell>
          <cell r="D53" t="str">
            <v>Maiden Lane Summer Holiday Activities</v>
          </cell>
          <cell r="E53">
            <v>6000</v>
          </cell>
          <cell r="F53">
            <v>44047</v>
          </cell>
          <cell r="G53" t="str">
            <v>Camden</v>
          </cell>
          <cell r="H53" t="str">
            <v>NW1 9XZ</v>
          </cell>
          <cell r="I53">
            <v>44104</v>
          </cell>
          <cell r="J53">
            <v>44039</v>
          </cell>
          <cell r="K53" t="str">
            <v>1</v>
          </cell>
          <cell r="L53" t="str">
            <v>http://www.maidenlanecommunitycentre.org</v>
          </cell>
          <cell r="M53" t="str">
            <v>COVID-19</v>
          </cell>
          <cell r="N53" t="str">
            <v>SHAF</v>
          </cell>
          <cell r="O53" t="str">
            <v>Youth Clubs &amp; Youth Activities</v>
          </cell>
          <cell r="P53" t="str">
            <v>5-19 (School Age CYP)</v>
          </cell>
          <cell r="Q53" t="str">
            <v>Direct Project Costs</v>
          </cell>
        </row>
        <row r="54">
          <cell r="A54" t="str">
            <v>108210</v>
          </cell>
          <cell r="B54" t="str">
            <v>Nene Tereza</v>
          </cell>
          <cell r="C54" t="str">
            <v>1137791</v>
          </cell>
          <cell r="D54" t="str">
            <v>Barnet Children Summer Camp</v>
          </cell>
          <cell r="E54">
            <v>5400</v>
          </cell>
          <cell r="F54">
            <v>44047</v>
          </cell>
          <cell r="G54" t="str">
            <v>Barnet</v>
          </cell>
          <cell r="H54" t="str">
            <v>N12 9RU</v>
          </cell>
          <cell r="I54">
            <v>44115</v>
          </cell>
          <cell r="J54">
            <v>44046</v>
          </cell>
          <cell r="K54" t="str">
            <v>12</v>
          </cell>
          <cell r="L54" t="str">
            <v>http://www.nenetereza.co.uk</v>
          </cell>
          <cell r="M54" t="str">
            <v>COVID-19</v>
          </cell>
          <cell r="N54" t="str">
            <v>SHAF</v>
          </cell>
          <cell r="O54" t="str">
            <v>Youth Clubs &amp; Youth Activities</v>
          </cell>
          <cell r="P54" t="str">
            <v>5-19 (School Age CYP)</v>
          </cell>
          <cell r="Q54" t="str">
            <v>Direct Project Costs</v>
          </cell>
        </row>
        <row r="55">
          <cell r="A55" t="str">
            <v>108305</v>
          </cell>
          <cell r="B55" t="str">
            <v>Newman Catholic College</v>
          </cell>
          <cell r="D55" t="str">
            <v>Syrian Summer Camps</v>
          </cell>
          <cell r="E55">
            <v>4300</v>
          </cell>
          <cell r="F55">
            <v>44047</v>
          </cell>
          <cell r="G55" t="str">
            <v>Brent</v>
          </cell>
          <cell r="H55" t="str">
            <v>NW10 3RN</v>
          </cell>
          <cell r="I55">
            <v>44096</v>
          </cell>
          <cell r="J55">
            <v>44032</v>
          </cell>
          <cell r="K55" t="str">
            <v>12</v>
          </cell>
          <cell r="L55" t="str">
            <v>www.ncc.brent.sch.uk</v>
          </cell>
          <cell r="M55" t="str">
            <v>COVID-19</v>
          </cell>
          <cell r="N55" t="str">
            <v>SHAF</v>
          </cell>
          <cell r="O55" t="str">
            <v>Youth Clubs &amp; Youth Activities</v>
          </cell>
          <cell r="P55" t="str">
            <v>11-19 (Secondary YP)</v>
          </cell>
          <cell r="Q55" t="str">
            <v>Direct Project Costs</v>
          </cell>
        </row>
        <row r="56">
          <cell r="A56" t="str">
            <v>108313</v>
          </cell>
          <cell r="B56" t="str">
            <v>Queen's Park Bangladesh Association</v>
          </cell>
          <cell r="C56" t="str">
            <v>1033590</v>
          </cell>
          <cell r="D56" t="str">
            <v>Queens Park Summer Programme</v>
          </cell>
          <cell r="E56">
            <v>4000</v>
          </cell>
          <cell r="F56">
            <v>44047</v>
          </cell>
          <cell r="G56" t="str">
            <v>Westminster</v>
          </cell>
          <cell r="H56" t="str">
            <v>W9 3AZ</v>
          </cell>
          <cell r="I56">
            <v>44105</v>
          </cell>
          <cell r="J56">
            <v>44047</v>
          </cell>
          <cell r="K56" t="str">
            <v>12</v>
          </cell>
          <cell r="M56" t="str">
            <v>COVID-19</v>
          </cell>
          <cell r="N56" t="str">
            <v>SHAF</v>
          </cell>
          <cell r="O56" t="str">
            <v>Sport</v>
          </cell>
          <cell r="P56" t="str">
            <v>5-19 (School Age CYP)</v>
          </cell>
          <cell r="Q56" t="str">
            <v>Direct Project Costs</v>
          </cell>
        </row>
        <row r="57">
          <cell r="A57" t="str">
            <v>108304</v>
          </cell>
          <cell r="B57" t="str">
            <v>Tri-Borough Music Hub</v>
          </cell>
          <cell r="D57" t="str">
            <v>Summer Music School Online 2020</v>
          </cell>
          <cell r="E57">
            <v>6000</v>
          </cell>
          <cell r="F57">
            <v>44047</v>
          </cell>
          <cell r="G57" t="str">
            <v>Hammersmith &amp; Fulham
Westminster
Kensington &amp; Chelsea</v>
          </cell>
          <cell r="H57" t="str">
            <v>W6 0QL</v>
          </cell>
          <cell r="I57">
            <v>44105</v>
          </cell>
          <cell r="J57">
            <v>44039</v>
          </cell>
          <cell r="K57" t="str">
            <v>12</v>
          </cell>
          <cell r="L57" t="str">
            <v>http://www.triboroughmusichub.org</v>
          </cell>
          <cell r="M57" t="str">
            <v>COVID-19</v>
          </cell>
          <cell r="N57" t="str">
            <v>SHAF</v>
          </cell>
          <cell r="O57" t="str">
            <v>Arts &amp; Science</v>
          </cell>
          <cell r="P57" t="str">
            <v>0-25 Years Old</v>
          </cell>
          <cell r="Q57" t="str">
            <v>Direct Project Costs</v>
          </cell>
        </row>
        <row r="58">
          <cell r="A58" t="str">
            <v>108320</v>
          </cell>
          <cell r="B58" t="str">
            <v>Wac Arts</v>
          </cell>
          <cell r="C58" t="str">
            <v>267043</v>
          </cell>
          <cell r="D58" t="str">
            <v>Wac Arts Summer Programme 2020</v>
          </cell>
          <cell r="E58">
            <v>5500</v>
          </cell>
          <cell r="F58">
            <v>44047</v>
          </cell>
          <cell r="G58" t="str">
            <v>Camden
Brent
Barnet</v>
          </cell>
          <cell r="H58" t="str">
            <v>NW3 4QP</v>
          </cell>
          <cell r="I58">
            <v>44115</v>
          </cell>
          <cell r="J58">
            <v>44046</v>
          </cell>
          <cell r="K58" t="str">
            <v>12</v>
          </cell>
          <cell r="L58" t="str">
            <v>http://www.wacarts.co.uk</v>
          </cell>
          <cell r="M58" t="str">
            <v>COVID-19</v>
          </cell>
          <cell r="N58" t="str">
            <v>SHAF</v>
          </cell>
          <cell r="O58" t="str">
            <v>Arts &amp; Science</v>
          </cell>
          <cell r="P58" t="str">
            <v>11-25 (Secondary+ YP)</v>
          </cell>
          <cell r="Q58" t="str">
            <v>Direct Project Costs</v>
          </cell>
        </row>
        <row r="59">
          <cell r="A59" t="str">
            <v>108301</v>
          </cell>
          <cell r="B59" t="str">
            <v>Znaniye Foundation</v>
          </cell>
          <cell r="C59" t="str">
            <v>1101796</v>
          </cell>
          <cell r="D59" t="str">
            <v>Ealing Borough Online Free Summer School</v>
          </cell>
          <cell r="E59">
            <v>5400</v>
          </cell>
          <cell r="F59">
            <v>44047</v>
          </cell>
          <cell r="G59" t="str">
            <v>Ealing
Brent
Harrow</v>
          </cell>
          <cell r="H59" t="str">
            <v>W7 3RH</v>
          </cell>
          <cell r="I59">
            <v>44085</v>
          </cell>
          <cell r="J59">
            <v>44046</v>
          </cell>
          <cell r="K59" t="str">
            <v>1</v>
          </cell>
          <cell r="L59" t="str">
            <v>http://www.znaniyefoundation.co.uk</v>
          </cell>
          <cell r="M59" t="str">
            <v>COVID-19</v>
          </cell>
          <cell r="N59" t="str">
            <v>SHAF</v>
          </cell>
          <cell r="O59" t="str">
            <v>Education &amp; Learning</v>
          </cell>
          <cell r="P59" t="str">
            <v>0-25 Years Old</v>
          </cell>
          <cell r="Q59" t="str">
            <v>Direct Project Costs</v>
          </cell>
        </row>
        <row r="60">
          <cell r="A60" t="str">
            <v>108278</v>
          </cell>
          <cell r="B60" t="str">
            <v xml:space="preserve">Abundance Arts </v>
          </cell>
          <cell r="C60" t="str">
            <v>1086496</v>
          </cell>
          <cell r="D60" t="str">
            <v>Creative Champions - Our Art Club, Digital Summer Camp 2020</v>
          </cell>
          <cell r="E60">
            <v>4600</v>
          </cell>
          <cell r="F60">
            <v>44040</v>
          </cell>
          <cell r="G60" t="str">
            <v>Brent</v>
          </cell>
          <cell r="H60" t="str">
            <v>W10 5AA</v>
          </cell>
          <cell r="I60">
            <v>44118</v>
          </cell>
          <cell r="J60">
            <v>44044</v>
          </cell>
          <cell r="K60" t="str">
            <v>12</v>
          </cell>
          <cell r="L60" t="str">
            <v xml:space="preserve">www.abundancearts.com </v>
          </cell>
          <cell r="M60" t="str">
            <v>COVID-19</v>
          </cell>
          <cell r="N60" t="str">
            <v>SHAF</v>
          </cell>
          <cell r="O60" t="str">
            <v>Arts &amp; Science</v>
          </cell>
          <cell r="P60" t="str">
            <v>5-19 (School Age CYP)</v>
          </cell>
          <cell r="Q60" t="str">
            <v>Direct Project Costs</v>
          </cell>
        </row>
        <row r="61">
          <cell r="A61" t="str">
            <v>108260</v>
          </cell>
          <cell r="B61" t="str">
            <v>Alridha Foundation</v>
          </cell>
          <cell r="C61" t="str">
            <v>1142811</v>
          </cell>
          <cell r="D61" t="str">
            <v>Beyond The Horizon</v>
          </cell>
          <cell r="E61">
            <v>5800</v>
          </cell>
          <cell r="F61">
            <v>44040</v>
          </cell>
          <cell r="G61" t="str">
            <v>Harrow
Brent
Ealing</v>
          </cell>
          <cell r="H61" t="str">
            <v>NW2 7JP</v>
          </cell>
          <cell r="I61">
            <v>44103</v>
          </cell>
          <cell r="J61">
            <v>44034</v>
          </cell>
          <cell r="K61" t="str">
            <v>1</v>
          </cell>
          <cell r="L61" t="str">
            <v>https://alridha.org/</v>
          </cell>
          <cell r="M61" t="str">
            <v>COVID-19</v>
          </cell>
          <cell r="N61" t="str">
            <v>SHAF</v>
          </cell>
          <cell r="O61" t="str">
            <v>Youth Clubs &amp; Youth Activities</v>
          </cell>
          <cell r="P61" t="str">
            <v>5-19 (School Age CYP)</v>
          </cell>
          <cell r="Q61" t="str">
            <v>Direct Project Costs</v>
          </cell>
        </row>
        <row r="62">
          <cell r="A62" t="str">
            <v>108267</v>
          </cell>
          <cell r="B62" t="str">
            <v>Covent Garden Dragon Hall Trust</v>
          </cell>
          <cell r="C62" t="str">
            <v>1087268</v>
          </cell>
          <cell r="D62" t="str">
            <v>Summer Get Together</v>
          </cell>
          <cell r="E62">
            <v>4200</v>
          </cell>
          <cell r="F62">
            <v>44040</v>
          </cell>
          <cell r="G62" t="str">
            <v>Camden
Westminster</v>
          </cell>
          <cell r="H62" t="str">
            <v>WC2B 5LT</v>
          </cell>
          <cell r="I62">
            <v>44117</v>
          </cell>
          <cell r="J62">
            <v>44039</v>
          </cell>
          <cell r="K62" t="str">
            <v>1</v>
          </cell>
          <cell r="L62" t="str">
            <v>www.dragonhall.org.uk</v>
          </cell>
          <cell r="M62" t="str">
            <v>COVID-19</v>
          </cell>
          <cell r="N62" t="str">
            <v>SHAF</v>
          </cell>
          <cell r="O62" t="str">
            <v>Youth Clubs &amp; Youth Activities</v>
          </cell>
          <cell r="P62" t="str">
            <v>0-25 Years Old</v>
          </cell>
          <cell r="Q62" t="str">
            <v>Direct Project Costs</v>
          </cell>
        </row>
        <row r="63">
          <cell r="A63" t="str">
            <v>108280</v>
          </cell>
          <cell r="B63" t="str">
            <v>Dalgarno Neighbourhood Trust</v>
          </cell>
          <cell r="C63" t="str">
            <v>1105119</v>
          </cell>
          <cell r="D63" t="str">
            <v>Dalgarno Youth Project Summer Activities</v>
          </cell>
          <cell r="E63">
            <v>6000</v>
          </cell>
          <cell r="F63">
            <v>44040</v>
          </cell>
          <cell r="G63" t="str">
            <v>Hammersmith &amp; Fulham
Kensington &amp; Chelsea</v>
          </cell>
          <cell r="H63" t="str">
            <v>W10 5QB</v>
          </cell>
          <cell r="I63">
            <v>44104</v>
          </cell>
          <cell r="J63">
            <v>44039</v>
          </cell>
          <cell r="K63" t="str">
            <v>12</v>
          </cell>
          <cell r="L63" t="str">
            <v>http://www.dalgarnotrust.org.uk</v>
          </cell>
          <cell r="M63" t="str">
            <v>COVID-19</v>
          </cell>
          <cell r="N63" t="str">
            <v>SHAF</v>
          </cell>
          <cell r="O63" t="str">
            <v>Youth Clubs &amp; Youth Activities</v>
          </cell>
          <cell r="P63" t="str">
            <v>5-19 (School Age CYP)</v>
          </cell>
          <cell r="Q63" t="str">
            <v>Direct Project Costs</v>
          </cell>
        </row>
        <row r="64">
          <cell r="A64" t="str">
            <v>108242</v>
          </cell>
          <cell r="B64" t="str">
            <v>Harrow Club W10</v>
          </cell>
          <cell r="C64" t="str">
            <v>1054757</v>
          </cell>
          <cell r="D64" t="str">
            <v>Chelsea World's End Summer Programme</v>
          </cell>
          <cell r="E64">
            <v>5000</v>
          </cell>
          <cell r="F64">
            <v>44040</v>
          </cell>
          <cell r="G64" t="str">
            <v>Kensington &amp; Chelsea</v>
          </cell>
          <cell r="H64" t="str">
            <v>W10 6TH</v>
          </cell>
          <cell r="I64">
            <v>44112</v>
          </cell>
          <cell r="J64">
            <v>44032</v>
          </cell>
          <cell r="K64" t="str">
            <v>12</v>
          </cell>
          <cell r="L64" t="str">
            <v>http://www.harrowclubw10.org</v>
          </cell>
          <cell r="M64" t="str">
            <v>COVID-19</v>
          </cell>
          <cell r="N64" t="str">
            <v>SHAF</v>
          </cell>
          <cell r="O64" t="str">
            <v>Youth Clubs &amp; Youth Activities</v>
          </cell>
          <cell r="P64" t="str">
            <v>11-19 (Secondary YP)</v>
          </cell>
          <cell r="Q64" t="str">
            <v>Direct Project Costs</v>
          </cell>
        </row>
        <row r="65">
          <cell r="A65" t="str">
            <v>108243</v>
          </cell>
          <cell r="B65" t="str">
            <v>Harrow Club W10</v>
          </cell>
          <cell r="C65" t="str">
            <v>1054757</v>
          </cell>
          <cell r="D65" t="str">
            <v>White City Summer Project</v>
          </cell>
          <cell r="E65">
            <v>5500</v>
          </cell>
          <cell r="F65">
            <v>44040</v>
          </cell>
          <cell r="G65" t="str">
            <v>Hammersmith &amp; Fulham</v>
          </cell>
          <cell r="H65" t="str">
            <v>W10 6TH</v>
          </cell>
          <cell r="I65">
            <v>44116</v>
          </cell>
          <cell r="J65">
            <v>44032</v>
          </cell>
          <cell r="K65" t="str">
            <v>12</v>
          </cell>
          <cell r="L65" t="str">
            <v>http://www.harrowclubw10.org</v>
          </cell>
          <cell r="M65" t="str">
            <v>COVID-19</v>
          </cell>
          <cell r="N65" t="str">
            <v>SHAF</v>
          </cell>
          <cell r="O65" t="str">
            <v>Youth Clubs &amp; Youth Activities</v>
          </cell>
          <cell r="P65" t="str">
            <v>11-19 (Secondary YP)</v>
          </cell>
          <cell r="Q65" t="str">
            <v>Direct Project Costs</v>
          </cell>
        </row>
        <row r="66">
          <cell r="A66" t="str">
            <v>108279</v>
          </cell>
          <cell r="B66" t="str">
            <v xml:space="preserve">Kensington Aldridge Academy </v>
          </cell>
          <cell r="D66" t="str">
            <v>KAA Summer School</v>
          </cell>
          <cell r="E66">
            <v>6000</v>
          </cell>
          <cell r="F66">
            <v>44040</v>
          </cell>
          <cell r="G66" t="str">
            <v>Hammersmith &amp; Fulham
Kensington &amp; Chelsea</v>
          </cell>
          <cell r="H66" t="str">
            <v>W10 6EX</v>
          </cell>
          <cell r="I66">
            <v>44040</v>
          </cell>
          <cell r="J66">
            <v>44046</v>
          </cell>
          <cell r="K66" t="str">
            <v>12</v>
          </cell>
          <cell r="L66" t="str">
            <v>http://www.kaa.org.uk</v>
          </cell>
          <cell r="M66" t="str">
            <v>COVID-19</v>
          </cell>
          <cell r="N66" t="str">
            <v>SHAF</v>
          </cell>
          <cell r="O66" t="str">
            <v>Sport</v>
          </cell>
          <cell r="P66" t="str">
            <v>11-19 (Secondary YP)</v>
          </cell>
          <cell r="Q66" t="str">
            <v>Direct Project Costs</v>
          </cell>
        </row>
        <row r="67">
          <cell r="A67" t="str">
            <v>108274</v>
          </cell>
          <cell r="B67" t="str">
            <v>London Sports Trust</v>
          </cell>
          <cell r="C67" t="str">
            <v>1077167</v>
          </cell>
          <cell r="D67" t="str">
            <v>SAFE Camps 2020 holiday programme</v>
          </cell>
          <cell r="E67">
            <v>5800</v>
          </cell>
          <cell r="F67">
            <v>44040</v>
          </cell>
          <cell r="G67" t="str">
            <v>Kensington &amp; Chelsea
Westminster
Hammersmith &amp; Fulham</v>
          </cell>
          <cell r="H67" t="str">
            <v>W12 0RQ</v>
          </cell>
          <cell r="I67">
            <v>44117</v>
          </cell>
          <cell r="J67">
            <v>44039</v>
          </cell>
          <cell r="K67" t="str">
            <v>12</v>
          </cell>
          <cell r="L67" t="str">
            <v>www.londonsportstrust.org</v>
          </cell>
          <cell r="M67" t="str">
            <v>COVID-19</v>
          </cell>
          <cell r="N67" t="str">
            <v>SHAF</v>
          </cell>
          <cell r="O67" t="str">
            <v>Sport</v>
          </cell>
          <cell r="P67" t="str">
            <v>5-19 (School Age CYP)</v>
          </cell>
          <cell r="Q67" t="str">
            <v>Direct Project Costs</v>
          </cell>
        </row>
        <row r="68">
          <cell r="A68" t="str">
            <v>108273</v>
          </cell>
          <cell r="B68" t="str">
            <v>London Tigers</v>
          </cell>
          <cell r="C68" t="str">
            <v>1100019</v>
          </cell>
          <cell r="D68" t="str">
            <v>COVID Response Summer Programme at Spikes Bridge</v>
          </cell>
          <cell r="E68">
            <v>6000</v>
          </cell>
          <cell r="F68">
            <v>44040</v>
          </cell>
          <cell r="G68" t="str">
            <v>Ealing</v>
          </cell>
          <cell r="H68" t="str">
            <v>W9 3AZ</v>
          </cell>
          <cell r="I68">
            <v>44104</v>
          </cell>
          <cell r="J68">
            <v>44032</v>
          </cell>
          <cell r="K68" t="str">
            <v>12</v>
          </cell>
          <cell r="L68" t="str">
            <v>http://www.londontigers.org</v>
          </cell>
          <cell r="M68" t="str">
            <v>COVID-19</v>
          </cell>
          <cell r="N68" t="str">
            <v>SHAF</v>
          </cell>
          <cell r="O68" t="str">
            <v>Sport</v>
          </cell>
          <cell r="P68" t="str">
            <v>5-19 (School Age CYP)</v>
          </cell>
          <cell r="Q68" t="str">
            <v>Direct Project Costs</v>
          </cell>
        </row>
        <row r="69">
          <cell r="A69" t="str">
            <v>108298</v>
          </cell>
          <cell r="B69" t="str">
            <v>NOA Girls</v>
          </cell>
          <cell r="C69" t="str">
            <v>1130834</v>
          </cell>
          <cell r="D69" t="str">
            <v>Summer day outings</v>
          </cell>
          <cell r="E69">
            <v>4000</v>
          </cell>
          <cell r="F69">
            <v>44040</v>
          </cell>
          <cell r="G69" t="str">
            <v>Barnet</v>
          </cell>
          <cell r="H69" t="str">
            <v>NW11 9NL</v>
          </cell>
          <cell r="I69">
            <v>44105</v>
          </cell>
          <cell r="J69">
            <v>44013</v>
          </cell>
          <cell r="K69" t="str">
            <v>12</v>
          </cell>
          <cell r="L69" t="str">
            <v>www.noagirls.com</v>
          </cell>
          <cell r="M69" t="str">
            <v>COVID-19</v>
          </cell>
          <cell r="N69" t="str">
            <v>SHAF</v>
          </cell>
          <cell r="O69" t="str">
            <v>Children &amp; Families</v>
          </cell>
          <cell r="P69" t="str">
            <v>11-25 (Secondary+ YP)</v>
          </cell>
          <cell r="Q69" t="str">
            <v>Direct Project Costs</v>
          </cell>
        </row>
        <row r="70">
          <cell r="A70" t="str">
            <v>108283</v>
          </cell>
          <cell r="B70" t="str">
            <v>Old Oak Primary School</v>
          </cell>
          <cell r="D70" t="str">
            <v>Digital Summer Series</v>
          </cell>
          <cell r="E70">
            <v>6000</v>
          </cell>
          <cell r="F70">
            <v>44040</v>
          </cell>
          <cell r="G70" t="str">
            <v>Hammersmith &amp; Fulham</v>
          </cell>
          <cell r="H70" t="str">
            <v>W12 0AS</v>
          </cell>
          <cell r="I70">
            <v>44112</v>
          </cell>
          <cell r="J70">
            <v>44032</v>
          </cell>
          <cell r="K70" t="str">
            <v>12</v>
          </cell>
          <cell r="L70" t="str">
            <v>http://www.oldoakprimary.co.uk</v>
          </cell>
          <cell r="M70" t="str">
            <v>COVID-19</v>
          </cell>
          <cell r="N70" t="str">
            <v>SHAF</v>
          </cell>
          <cell r="O70" t="str">
            <v>Children &amp; Families</v>
          </cell>
          <cell r="P70" t="str">
            <v>5-11 (Primary Children)</v>
          </cell>
          <cell r="Q70" t="str">
            <v>Direct Project Costs</v>
          </cell>
        </row>
        <row r="71">
          <cell r="A71" t="str">
            <v>108281</v>
          </cell>
          <cell r="B71" t="str">
            <v>Phoenix Canoe Club</v>
          </cell>
          <cell r="C71" t="str">
            <v>1148787</v>
          </cell>
          <cell r="D71" t="str">
            <v>Camp Phoenix Group Activities - Summer 2020</v>
          </cell>
          <cell r="E71">
            <v>2100</v>
          </cell>
          <cell r="F71">
            <v>44040</v>
          </cell>
          <cell r="G71" t="str">
            <v>Barnet
Brent
Harrow</v>
          </cell>
          <cell r="H71" t="str">
            <v>NW9 7ND</v>
          </cell>
          <cell r="I71">
            <v>44115</v>
          </cell>
          <cell r="J71">
            <v>44039</v>
          </cell>
          <cell r="K71" t="str">
            <v>12</v>
          </cell>
          <cell r="L71" t="str">
            <v>www.phoenixcanoeclub.co.uk</v>
          </cell>
          <cell r="M71" t="str">
            <v>COVID-19</v>
          </cell>
          <cell r="N71" t="str">
            <v>SHAF</v>
          </cell>
          <cell r="O71" t="str">
            <v>Sport</v>
          </cell>
          <cell r="P71" t="str">
            <v>5-19 (School Age CYP)</v>
          </cell>
          <cell r="Q71" t="str">
            <v>Direct Project Costs</v>
          </cell>
        </row>
        <row r="72">
          <cell r="A72" t="str">
            <v>108261</v>
          </cell>
          <cell r="B72" t="str">
            <v>Somali International Youth Development</v>
          </cell>
          <cell r="C72" t="str">
            <v>1157123</v>
          </cell>
          <cell r="D72" t="str">
            <v>Summer Football Programme</v>
          </cell>
          <cell r="E72">
            <v>5800</v>
          </cell>
          <cell r="F72">
            <v>44040</v>
          </cell>
          <cell r="G72" t="str">
            <v>Brent</v>
          </cell>
          <cell r="H72" t="str">
            <v>NW10 7PN</v>
          </cell>
          <cell r="I72">
            <v>44109</v>
          </cell>
          <cell r="J72">
            <v>44043</v>
          </cell>
          <cell r="K72" t="str">
            <v>1</v>
          </cell>
          <cell r="M72" t="str">
            <v>COVID-19</v>
          </cell>
          <cell r="N72" t="str">
            <v>SHAF</v>
          </cell>
          <cell r="O72" t="str">
            <v>Sport</v>
          </cell>
          <cell r="P72" t="str">
            <v>11-19 (Secondary YP)</v>
          </cell>
          <cell r="Q72" t="str">
            <v>Direct Project Costs</v>
          </cell>
        </row>
        <row r="73">
          <cell r="A73" t="str">
            <v>108276</v>
          </cell>
          <cell r="B73" t="str">
            <v>St Andrew's Club</v>
          </cell>
          <cell r="C73" t="str">
            <v>1103322</v>
          </cell>
          <cell r="D73" t="str">
            <v>Summer Project for the Junior Club</v>
          </cell>
          <cell r="E73">
            <v>6000</v>
          </cell>
          <cell r="F73">
            <v>44040</v>
          </cell>
          <cell r="G73" t="str">
            <v>Westminster</v>
          </cell>
          <cell r="H73" t="str">
            <v>SW1P 2DG</v>
          </cell>
          <cell r="I73">
            <v>44102</v>
          </cell>
          <cell r="J73">
            <v>44032</v>
          </cell>
          <cell r="K73" t="str">
            <v>1</v>
          </cell>
          <cell r="L73" t="str">
            <v>https://www.standrewsclub.com/</v>
          </cell>
          <cell r="M73" t="str">
            <v>COVID-19</v>
          </cell>
          <cell r="N73" t="str">
            <v>SHAF</v>
          </cell>
          <cell r="O73" t="str">
            <v>Youth Clubs &amp; Youth Activities</v>
          </cell>
          <cell r="P73" t="str">
            <v>5-11 (Primary Children)</v>
          </cell>
          <cell r="Q73" t="str">
            <v>Direct Project Costs</v>
          </cell>
        </row>
        <row r="74">
          <cell r="A74" t="str">
            <v>108297</v>
          </cell>
          <cell r="B74" t="str">
            <v>Sulgrave Club Limited</v>
          </cell>
          <cell r="C74" t="str">
            <v xml:space="preserve">1165312 </v>
          </cell>
          <cell r="D74" t="str">
            <v>Sulgrave Summer Holiday Bike Project</v>
          </cell>
          <cell r="E74">
            <v>6000</v>
          </cell>
          <cell r="F74">
            <v>44040</v>
          </cell>
          <cell r="G74" t="str">
            <v>Hammersmith &amp; Fulham
Ealing</v>
          </cell>
          <cell r="H74" t="str">
            <v>W12 8EU</v>
          </cell>
          <cell r="I74">
            <v>44106</v>
          </cell>
          <cell r="J74">
            <v>44039</v>
          </cell>
          <cell r="K74" t="str">
            <v>1</v>
          </cell>
          <cell r="L74" t="str">
            <v>http://www.thesulgraveclub.org.uk</v>
          </cell>
          <cell r="M74" t="str">
            <v>COVID-19</v>
          </cell>
          <cell r="N74" t="str">
            <v>SHAF</v>
          </cell>
          <cell r="O74" t="str">
            <v>Sport</v>
          </cell>
          <cell r="P74" t="str">
            <v>5-19 (School Age CYP)</v>
          </cell>
          <cell r="Q74" t="str">
            <v>Direct Project Costs</v>
          </cell>
        </row>
        <row r="75">
          <cell r="A75" t="str">
            <v>108288</v>
          </cell>
          <cell r="B75" t="str">
            <v>Three Bridges Primary School</v>
          </cell>
          <cell r="D75" t="str">
            <v>Let's Leap Summer Camp</v>
          </cell>
          <cell r="E75">
            <v>5500</v>
          </cell>
          <cell r="F75">
            <v>44040</v>
          </cell>
          <cell r="G75" t="str">
            <v>Ealing</v>
          </cell>
          <cell r="H75" t="str">
            <v>UB2 4HT</v>
          </cell>
          <cell r="I75">
            <v>44040</v>
          </cell>
          <cell r="J75">
            <v>44032</v>
          </cell>
          <cell r="K75" t="str">
            <v>12</v>
          </cell>
          <cell r="L75" t="str">
            <v>http://www.threebridgesprimary.co.uk</v>
          </cell>
          <cell r="M75" t="str">
            <v>COVID-19</v>
          </cell>
          <cell r="N75" t="str">
            <v>SHAF</v>
          </cell>
          <cell r="O75" t="str">
            <v>Children &amp; Families</v>
          </cell>
          <cell r="P75" t="str">
            <v>5-11 (Primary Children)</v>
          </cell>
          <cell r="Q75" t="str">
            <v>Salary Costs</v>
          </cell>
        </row>
        <row r="76">
          <cell r="A76" t="str">
            <v>108271</v>
          </cell>
          <cell r="B76" t="str">
            <v>Creative Futures</v>
          </cell>
          <cell r="C76" t="str">
            <v>1143459</v>
          </cell>
          <cell r="D76" t="str">
            <v>Creative Club Pop-up</v>
          </cell>
          <cell r="E76">
            <v>5800</v>
          </cell>
          <cell r="F76">
            <v>44039</v>
          </cell>
          <cell r="G76" t="str">
            <v>Barnet
Brent
Camden</v>
          </cell>
          <cell r="H76" t="str">
            <v>W10 4JL</v>
          </cell>
          <cell r="I76">
            <v>44104</v>
          </cell>
          <cell r="J76">
            <v>44053</v>
          </cell>
          <cell r="K76" t="str">
            <v>12</v>
          </cell>
          <cell r="L76" t="str">
            <v>http://www.creativefuturesuk.com</v>
          </cell>
          <cell r="M76" t="str">
            <v>COVID-19</v>
          </cell>
          <cell r="N76" t="str">
            <v>SHAF</v>
          </cell>
          <cell r="O76" t="str">
            <v>Arts &amp; Science</v>
          </cell>
          <cell r="P76" t="str">
            <v>5-11 (Primary Children)</v>
          </cell>
          <cell r="Q76" t="str">
            <v>Direct Project Costs</v>
          </cell>
        </row>
        <row r="77">
          <cell r="A77" t="str">
            <v>108249</v>
          </cell>
          <cell r="B77" t="str">
            <v>Avenues Youth Project</v>
          </cell>
          <cell r="C77" t="str">
            <v>1090210</v>
          </cell>
          <cell r="D77" t="str">
            <v>Freestyle Wednesday (Summer programme)</v>
          </cell>
          <cell r="E77">
            <v>5000</v>
          </cell>
          <cell r="F77">
            <v>44035</v>
          </cell>
          <cell r="G77" t="str">
            <v>Westminster
Brent</v>
          </cell>
          <cell r="H77" t="str">
            <v>W10 4RS</v>
          </cell>
          <cell r="I77">
            <v>44116</v>
          </cell>
          <cell r="J77">
            <v>44034</v>
          </cell>
          <cell r="K77" t="str">
            <v>1</v>
          </cell>
          <cell r="L77" t="str">
            <v>http://www.Avenues.org.uk</v>
          </cell>
          <cell r="M77" t="str">
            <v>COVID-19</v>
          </cell>
          <cell r="N77" t="str">
            <v>SHAF</v>
          </cell>
          <cell r="O77" t="str">
            <v>Youth Clubs &amp; Youth Activities</v>
          </cell>
          <cell r="P77" t="str">
            <v>11-19 (Secondary YP)</v>
          </cell>
          <cell r="Q77" t="str">
            <v>Direct Project Costs</v>
          </cell>
        </row>
        <row r="78">
          <cell r="A78" t="str">
            <v>108240</v>
          </cell>
          <cell r="B78" t="str">
            <v>Ball Out Community</v>
          </cell>
          <cell r="C78" t="str">
            <v>1176395</v>
          </cell>
          <cell r="D78" t="str">
            <v>Ball Out Summer Coaching 2020</v>
          </cell>
          <cell r="E78">
            <v>4500</v>
          </cell>
          <cell r="F78">
            <v>44032</v>
          </cell>
          <cell r="G78" t="str">
            <v>Barnet
Camden
Hammersmith &amp; Fulham
Harrow</v>
          </cell>
          <cell r="H78" t="str">
            <v>UB10 9DW</v>
          </cell>
          <cell r="I78">
            <v>44109</v>
          </cell>
          <cell r="J78">
            <v>44053</v>
          </cell>
          <cell r="K78" t="str">
            <v>1</v>
          </cell>
          <cell r="L78" t="str">
            <v>https://www.ball-out.co.uk/</v>
          </cell>
          <cell r="M78" t="str">
            <v>COVID-19</v>
          </cell>
          <cell r="N78" t="str">
            <v>SHAF</v>
          </cell>
          <cell r="O78" t="str">
            <v>Sport</v>
          </cell>
          <cell r="P78" t="str">
            <v>11-19 (Secondary YP)</v>
          </cell>
          <cell r="Q78" t="str">
            <v>Salary Costs</v>
          </cell>
        </row>
        <row r="79">
          <cell r="A79" t="str">
            <v>108265</v>
          </cell>
          <cell r="B79" t="str">
            <v>Caxton Youth Organisation</v>
          </cell>
          <cell r="C79" t="str">
            <v>1090549</v>
          </cell>
          <cell r="D79" t="str">
            <v>COVID-19: LCR Wave 3 - Core Costs</v>
          </cell>
          <cell r="E79">
            <v>14000</v>
          </cell>
          <cell r="F79">
            <v>44032</v>
          </cell>
          <cell r="G79" t="str">
            <v>Westminster</v>
          </cell>
          <cell r="H79" t="str">
            <v>SW1V 4JF</v>
          </cell>
          <cell r="I79">
            <v>44034</v>
          </cell>
          <cell r="J79">
            <v>44075</v>
          </cell>
          <cell r="K79" t="str">
            <v>6</v>
          </cell>
          <cell r="L79" t="str">
            <v>www.caxtonyouth.org</v>
          </cell>
          <cell r="M79" t="str">
            <v>COVID-19</v>
          </cell>
          <cell r="N79" t="str">
            <v>COVID-19</v>
          </cell>
          <cell r="O79" t="str">
            <v>Special Needs &amp; Disabilities</v>
          </cell>
          <cell r="P79" t="str">
            <v>11-25 (Secondary+ YP)</v>
          </cell>
          <cell r="Q79" t="str">
            <v>Salary Costs</v>
          </cell>
        </row>
        <row r="80">
          <cell r="A80" t="str">
            <v>108262</v>
          </cell>
          <cell r="B80" t="str">
            <v>Colindale Communities Trust</v>
          </cell>
          <cell r="C80" t="str">
            <v>1103854</v>
          </cell>
          <cell r="D80" t="str">
            <v>Grahame Park Summer Holiday Youth Scheme</v>
          </cell>
          <cell r="E80">
            <v>6000</v>
          </cell>
          <cell r="F80">
            <v>44032</v>
          </cell>
          <cell r="G80" t="str">
            <v>Barnet</v>
          </cell>
          <cell r="H80" t="str">
            <v>NW9 5XB</v>
          </cell>
          <cell r="I80">
            <v>44115</v>
          </cell>
          <cell r="J80">
            <v>44039</v>
          </cell>
          <cell r="K80" t="str">
            <v>12</v>
          </cell>
          <cell r="L80" t="str">
            <v>www.colindalecommunity.org</v>
          </cell>
          <cell r="M80" t="str">
            <v>COVID-19</v>
          </cell>
          <cell r="N80" t="str">
            <v>SHAF</v>
          </cell>
          <cell r="O80" t="str">
            <v>Youth Clubs &amp; Youth Activities</v>
          </cell>
          <cell r="P80" t="str">
            <v>5-19 (School Age CYP)</v>
          </cell>
          <cell r="Q80" t="str">
            <v>Direct Project Costs</v>
          </cell>
        </row>
        <row r="81">
          <cell r="A81" t="str">
            <v>108253</v>
          </cell>
          <cell r="B81" t="str">
            <v>Create (Arts) Limited</v>
          </cell>
          <cell r="C81" t="str">
            <v>1099733</v>
          </cell>
          <cell r="D81" t="str">
            <v>inspired:arts ~ Ealing</v>
          </cell>
          <cell r="E81">
            <v>3000</v>
          </cell>
          <cell r="F81">
            <v>44032</v>
          </cell>
          <cell r="G81" t="str">
            <v>Ealing</v>
          </cell>
          <cell r="H81" t="str">
            <v>EC2M 5QQ</v>
          </cell>
          <cell r="I81">
            <v>44104</v>
          </cell>
          <cell r="J81">
            <v>44040</v>
          </cell>
          <cell r="K81" t="str">
            <v>2</v>
          </cell>
          <cell r="L81" t="str">
            <v>https://createarts.org.uk/</v>
          </cell>
          <cell r="M81" t="str">
            <v>COVID-19</v>
          </cell>
          <cell r="N81" t="str">
            <v>SHAF</v>
          </cell>
          <cell r="O81" t="str">
            <v>Arts &amp; Science</v>
          </cell>
          <cell r="P81" t="str">
            <v>5-19 (School Age CYP)</v>
          </cell>
          <cell r="Q81" t="str">
            <v>Direct Project Costs</v>
          </cell>
        </row>
        <row r="82">
          <cell r="A82" t="str">
            <v>108251</v>
          </cell>
          <cell r="B82" t="str">
            <v>The DaCapo Music Foundation</v>
          </cell>
          <cell r="C82" t="str">
            <v>1136051</v>
          </cell>
          <cell r="D82" t="str">
            <v>DaCapo Online Summer School</v>
          </cell>
          <cell r="E82">
            <v>4000</v>
          </cell>
          <cell r="F82">
            <v>44032</v>
          </cell>
          <cell r="G82" t="str">
            <v>Barnet
Brent</v>
          </cell>
          <cell r="H82" t="str">
            <v>N12 9HB</v>
          </cell>
          <cell r="I82">
            <v>44034</v>
          </cell>
          <cell r="J82">
            <v>44044</v>
          </cell>
          <cell r="K82" t="str">
            <v>12</v>
          </cell>
          <cell r="L82" t="str">
            <v>http://www.dacapo.co.uk</v>
          </cell>
          <cell r="M82" t="str">
            <v>COVID-19</v>
          </cell>
          <cell r="N82" t="str">
            <v>SHAF</v>
          </cell>
          <cell r="O82" t="str">
            <v>Arts &amp; Science</v>
          </cell>
          <cell r="P82" t="str">
            <v>5-19 (School Age CYP)</v>
          </cell>
          <cell r="Q82" t="str">
            <v>Direct Project Costs</v>
          </cell>
        </row>
        <row r="83">
          <cell r="A83" t="str">
            <v>108245</v>
          </cell>
          <cell r="B83" t="str">
            <v>Earls Court Youth Club</v>
          </cell>
          <cell r="C83" t="str">
            <v>273199</v>
          </cell>
          <cell r="D83" t="str">
            <v>Bike Ready</v>
          </cell>
          <cell r="E83">
            <v>5100</v>
          </cell>
          <cell r="F83">
            <v>44032</v>
          </cell>
          <cell r="G83" t="str">
            <v>Kensington &amp; Chelsea</v>
          </cell>
          <cell r="H83" t="str">
            <v>SW10 9AF</v>
          </cell>
          <cell r="I83">
            <v>44095</v>
          </cell>
          <cell r="J83">
            <v>44032</v>
          </cell>
          <cell r="K83" t="str">
            <v>12</v>
          </cell>
          <cell r="L83" t="str">
            <v>www.ecyc.org.uk</v>
          </cell>
          <cell r="M83" t="str">
            <v>COVID-19</v>
          </cell>
          <cell r="N83" t="str">
            <v>SHAF</v>
          </cell>
          <cell r="O83" t="str">
            <v>Youth Clubs &amp; Youth Activities</v>
          </cell>
          <cell r="P83" t="str">
            <v>11-19 (Secondary YP)</v>
          </cell>
          <cell r="Q83" t="str">
            <v>Direct Project Costs</v>
          </cell>
        </row>
        <row r="84">
          <cell r="A84" t="str">
            <v>108227</v>
          </cell>
          <cell r="B84" t="str">
            <v>Exposure Organisation Ltd</v>
          </cell>
          <cell r="C84" t="str">
            <v>1073922</v>
          </cell>
          <cell r="D84" t="str">
            <v>Learning from Lockdown</v>
          </cell>
          <cell r="E84">
            <v>5800</v>
          </cell>
          <cell r="F84">
            <v>44032</v>
          </cell>
          <cell r="G84" t="str">
            <v>Barnet
Ealing
Camden</v>
          </cell>
          <cell r="H84" t="str">
            <v>N10 3QJ</v>
          </cell>
          <cell r="I84">
            <v>44097</v>
          </cell>
          <cell r="J84">
            <v>44018</v>
          </cell>
          <cell r="K84" t="str">
            <v>2</v>
          </cell>
          <cell r="L84" t="str">
            <v>http://www.exposure.org.uk</v>
          </cell>
          <cell r="M84" t="str">
            <v>COVID-19</v>
          </cell>
          <cell r="N84" t="str">
            <v>SHAF</v>
          </cell>
          <cell r="O84" t="str">
            <v>Arts &amp; Science</v>
          </cell>
          <cell r="P84" t="str">
            <v>11-25 (Secondary+ YP)</v>
          </cell>
          <cell r="Q84" t="str">
            <v>Direct Project Costs</v>
          </cell>
        </row>
        <row r="85">
          <cell r="A85" t="str">
            <v>108275</v>
          </cell>
          <cell r="B85" t="str">
            <v>Lightyear Foundation</v>
          </cell>
          <cell r="C85" t="str">
            <v>1150231</v>
          </cell>
          <cell r="D85" t="str">
            <v>Agents of Change Summer Club</v>
          </cell>
          <cell r="E85">
            <v>2800</v>
          </cell>
          <cell r="F85">
            <v>44032</v>
          </cell>
          <cell r="G85" t="str">
            <v>Discretionary</v>
          </cell>
          <cell r="H85" t="str">
            <v xml:space="preserve">N19 3SQ </v>
          </cell>
          <cell r="I85">
            <v>44095</v>
          </cell>
          <cell r="J85">
            <v>44060</v>
          </cell>
          <cell r="K85" t="str">
            <v>12</v>
          </cell>
          <cell r="L85" t="str">
            <v>http://www.lightyearfoundation.org/</v>
          </cell>
          <cell r="M85" t="str">
            <v>COVID-19</v>
          </cell>
          <cell r="N85" t="str">
            <v>SHAF</v>
          </cell>
          <cell r="O85" t="str">
            <v>Special Needs &amp; Disabilities</v>
          </cell>
          <cell r="P85" t="str">
            <v>5-19 (School Age CYP)</v>
          </cell>
          <cell r="Q85" t="str">
            <v>Direct Project Costs</v>
          </cell>
        </row>
        <row r="86">
          <cell r="A86" t="str">
            <v>108213</v>
          </cell>
          <cell r="B86" t="str">
            <v>Queen's Park Primary School</v>
          </cell>
          <cell r="D86" t="str">
            <v>Summer Holiday Provision</v>
          </cell>
          <cell r="E86">
            <v>5700</v>
          </cell>
          <cell r="F86">
            <v>44032</v>
          </cell>
          <cell r="G86" t="str">
            <v>Westminster
Brent</v>
          </cell>
          <cell r="H86" t="str">
            <v>W10 4DQ</v>
          </cell>
          <cell r="I86">
            <v>44034</v>
          </cell>
          <cell r="J86">
            <v>44034</v>
          </cell>
          <cell r="K86" t="str">
            <v>12</v>
          </cell>
          <cell r="L86" t="str">
            <v>http://queensparkprimaryschool.co.uk/</v>
          </cell>
          <cell r="M86" t="str">
            <v>COVID-19</v>
          </cell>
          <cell r="N86" t="str">
            <v>SHAF</v>
          </cell>
          <cell r="O86" t="str">
            <v>Emotional Wellbeing</v>
          </cell>
          <cell r="P86" t="str">
            <v>5-11 (Primary Children)</v>
          </cell>
          <cell r="Q86" t="str">
            <v>Direct Project Costs</v>
          </cell>
        </row>
        <row r="87">
          <cell r="A87" t="str">
            <v>108241</v>
          </cell>
          <cell r="B87" t="str">
            <v xml:space="preserve">Sport at the Heart </v>
          </cell>
          <cell r="C87" t="str">
            <v xml:space="preserve">1168659 </v>
          </cell>
          <cell r="D87" t="str">
            <v>SatH Summer of Joy</v>
          </cell>
          <cell r="E87">
            <v>6000</v>
          </cell>
          <cell r="F87">
            <v>44032</v>
          </cell>
          <cell r="G87" t="str">
            <v>Brent</v>
          </cell>
          <cell r="H87" t="str">
            <v>NW6 5HE</v>
          </cell>
          <cell r="I87">
            <v>44112</v>
          </cell>
          <cell r="J87">
            <v>44046</v>
          </cell>
          <cell r="K87" t="str">
            <v>12</v>
          </cell>
          <cell r="L87" t="str">
            <v>http://https://sportattheheart.org</v>
          </cell>
          <cell r="M87" t="str">
            <v>COVID-19</v>
          </cell>
          <cell r="N87" t="str">
            <v>SHAF</v>
          </cell>
          <cell r="O87" t="str">
            <v>Youth Clubs &amp; Youth Activities</v>
          </cell>
          <cell r="P87" t="str">
            <v>5-19 (School Age CYP)</v>
          </cell>
          <cell r="Q87" t="str">
            <v>Salary Costs</v>
          </cell>
        </row>
        <row r="88">
          <cell r="A88" t="str">
            <v>108247</v>
          </cell>
          <cell r="B88" t="str">
            <v>Unique Community Charity</v>
          </cell>
          <cell r="C88" t="str">
            <v>1077222</v>
          </cell>
          <cell r="D88" t="str">
            <v>I Am Not My Box</v>
          </cell>
          <cell r="E88">
            <v>5400</v>
          </cell>
          <cell r="F88">
            <v>44032</v>
          </cell>
          <cell r="G88" t="str">
            <v>Brent</v>
          </cell>
          <cell r="H88" t="str">
            <v>HA9 0RJ</v>
          </cell>
          <cell r="I88">
            <v>44095</v>
          </cell>
          <cell r="J88">
            <v>44039</v>
          </cell>
          <cell r="K88" t="str">
            <v>12</v>
          </cell>
          <cell r="L88" t="str">
            <v>http://www.uniquecommunity.org</v>
          </cell>
          <cell r="M88" t="str">
            <v>COVID-19</v>
          </cell>
          <cell r="N88" t="str">
            <v>SHAF</v>
          </cell>
          <cell r="O88" t="str">
            <v>Arts &amp; Science</v>
          </cell>
          <cell r="P88" t="str">
            <v>0-25 Years Old</v>
          </cell>
          <cell r="Q88" t="str">
            <v>Direct Project Costs</v>
          </cell>
        </row>
        <row r="89">
          <cell r="A89" t="str">
            <v>108269</v>
          </cell>
          <cell r="B89" t="str">
            <v>White City Theatre Project</v>
          </cell>
          <cell r="C89" t="str">
            <v>1183012</v>
          </cell>
          <cell r="D89" t="str">
            <v>COVID-19: LCR Wave 3 - Film Project</v>
          </cell>
          <cell r="E89">
            <v>6800</v>
          </cell>
          <cell r="F89">
            <v>44032</v>
          </cell>
          <cell r="G89" t="str">
            <v>Hammersmith &amp; Fulham</v>
          </cell>
          <cell r="H89" t="str">
            <v>W3 7SE</v>
          </cell>
          <cell r="I89">
            <v>44109</v>
          </cell>
          <cell r="J89">
            <v>44032</v>
          </cell>
          <cell r="K89" t="str">
            <v>2</v>
          </cell>
          <cell r="L89" t="str">
            <v>http://www.whitecitytheatre.com</v>
          </cell>
          <cell r="M89" t="str">
            <v>COVID-19</v>
          </cell>
          <cell r="N89" t="str">
            <v>COVID-19</v>
          </cell>
          <cell r="O89" t="str">
            <v>Arts &amp; Science</v>
          </cell>
          <cell r="P89" t="str">
            <v>11-25 (Secondary+ YP)</v>
          </cell>
          <cell r="Q89" t="str">
            <v>Direct Project Costs</v>
          </cell>
        </row>
        <row r="90">
          <cell r="A90" t="str">
            <v>108237</v>
          </cell>
          <cell r="B90" t="str">
            <v>Britsom</v>
          </cell>
          <cell r="C90" t="str">
            <v>1125927</v>
          </cell>
          <cell r="D90" t="str">
            <v>ACT - Your Health and Wellbeing</v>
          </cell>
          <cell r="E90">
            <v>5550</v>
          </cell>
          <cell r="F90">
            <v>44022</v>
          </cell>
          <cell r="G90" t="str">
            <v>Barnet</v>
          </cell>
          <cell r="H90" t="str">
            <v>NW7 2AE</v>
          </cell>
          <cell r="I90">
            <v>44115</v>
          </cell>
          <cell r="J90">
            <v>44039</v>
          </cell>
          <cell r="K90" t="str">
            <v>12</v>
          </cell>
          <cell r="L90" t="str">
            <v>http://www.britsom.org/</v>
          </cell>
          <cell r="M90" t="str">
            <v>COVID-19</v>
          </cell>
          <cell r="N90" t="str">
            <v>SHAF</v>
          </cell>
          <cell r="O90" t="str">
            <v>Youth Clubs &amp; Youth Activities</v>
          </cell>
          <cell r="P90" t="str">
            <v>5-19 (School Age CYP)</v>
          </cell>
          <cell r="Q90" t="str">
            <v>Direct Project Costs</v>
          </cell>
        </row>
        <row r="91">
          <cell r="A91" t="str">
            <v>108236</v>
          </cell>
          <cell r="B91" t="str">
            <v>Learning Through Horses</v>
          </cell>
          <cell r="C91" t="str">
            <v>1159326</v>
          </cell>
          <cell r="D91" t="str">
            <v>Summer Equine Assisted Wellbeing Programme</v>
          </cell>
          <cell r="E91">
            <v>6000</v>
          </cell>
          <cell r="F91">
            <v>44022</v>
          </cell>
          <cell r="G91" t="str">
            <v>Barnet
Camden
Brent
Harrow</v>
          </cell>
          <cell r="H91" t="str">
            <v>NW1 7SN</v>
          </cell>
          <cell r="I91">
            <v>44103</v>
          </cell>
          <cell r="J91">
            <v>44032</v>
          </cell>
          <cell r="K91" t="str">
            <v>12</v>
          </cell>
          <cell r="L91" t="str">
            <v>http://www.strengthandlearningthroughhorses.org</v>
          </cell>
          <cell r="M91" t="str">
            <v>COVID-19</v>
          </cell>
          <cell r="N91" t="str">
            <v>SHAF</v>
          </cell>
          <cell r="O91" t="str">
            <v>Emotional Wellbeing</v>
          </cell>
          <cell r="P91" t="str">
            <v>11-25 (Secondary+ YP)</v>
          </cell>
          <cell r="Q91" t="str">
            <v>Direct Project Costs</v>
          </cell>
        </row>
        <row r="92">
          <cell r="A92" t="str">
            <v>108223</v>
          </cell>
          <cell r="B92" t="str">
            <v>Phoenix Rising</v>
          </cell>
          <cell r="C92" t="str">
            <v>1176730</v>
          </cell>
          <cell r="D92" t="str">
            <v>Phoenix Rising Summer Project</v>
          </cell>
          <cell r="E92">
            <v>6000</v>
          </cell>
          <cell r="F92">
            <v>44022</v>
          </cell>
          <cell r="G92" t="str">
            <v>Brent</v>
          </cell>
          <cell r="H92" t="str">
            <v>NW10 0NR</v>
          </cell>
          <cell r="I92">
            <v>44112</v>
          </cell>
          <cell r="J92">
            <v>44032</v>
          </cell>
          <cell r="K92" t="str">
            <v>12</v>
          </cell>
          <cell r="L92" t="str">
            <v>http://www.phoenixrisingnw10.org</v>
          </cell>
          <cell r="M92" t="str">
            <v>COVID-19</v>
          </cell>
          <cell r="N92" t="str">
            <v>SHAF</v>
          </cell>
          <cell r="O92" t="str">
            <v>Youth Clubs &amp; Youth Activities</v>
          </cell>
          <cell r="P92" t="str">
            <v>5-19 (School Age CYP)</v>
          </cell>
          <cell r="Q92" t="str">
            <v>Direct Project Costs</v>
          </cell>
        </row>
        <row r="93">
          <cell r="A93" t="str">
            <v>108071</v>
          </cell>
          <cell r="B93" t="str">
            <v>St Bernadette's Catholic Nursery and Primary School</v>
          </cell>
          <cell r="D93" t="str">
            <v>Summer Holiday Club</v>
          </cell>
          <cell r="E93">
            <v>3500</v>
          </cell>
          <cell r="F93">
            <v>44022</v>
          </cell>
          <cell r="G93" t="str">
            <v>Brent
Harrow</v>
          </cell>
          <cell r="H93" t="str">
            <v>HA3 9NS</v>
          </cell>
          <cell r="I93">
            <v>44085</v>
          </cell>
          <cell r="J93">
            <v>44053</v>
          </cell>
          <cell r="K93" t="str">
            <v>12</v>
          </cell>
          <cell r="L93" t="str">
            <v>http://www.st-bernadettes.co.uk</v>
          </cell>
          <cell r="M93" t="str">
            <v>COVID-19</v>
          </cell>
          <cell r="N93" t="str">
            <v>SHAF</v>
          </cell>
          <cell r="O93" t="str">
            <v>Youth Clubs &amp; Youth Activities</v>
          </cell>
          <cell r="P93" t="str">
            <v>5-11 (Primary Children)</v>
          </cell>
          <cell r="Q93" t="str">
            <v>Salary Costs</v>
          </cell>
        </row>
        <row r="94">
          <cell r="A94" t="str">
            <v>108220</v>
          </cell>
          <cell r="B94" t="str">
            <v>New Diorama</v>
          </cell>
          <cell r="C94" t="str">
            <v>278795</v>
          </cell>
          <cell r="D94" t="str">
            <v>Camden Youth Theatre - Summer Project</v>
          </cell>
          <cell r="E94">
            <v>6000</v>
          </cell>
          <cell r="F94">
            <v>44018</v>
          </cell>
          <cell r="G94" t="str">
            <v>Camden
Brent</v>
          </cell>
          <cell r="H94" t="str">
            <v>NW1 3BF</v>
          </cell>
          <cell r="I94">
            <v>44057</v>
          </cell>
          <cell r="J94">
            <v>44025</v>
          </cell>
          <cell r="K94" t="str">
            <v>12</v>
          </cell>
          <cell r="L94" t="str">
            <v>http://www.newdiorama.com</v>
          </cell>
          <cell r="M94" t="str">
            <v>COVID-19</v>
          </cell>
          <cell r="N94" t="str">
            <v>SHAF</v>
          </cell>
          <cell r="O94" t="str">
            <v>Arts &amp; Science</v>
          </cell>
          <cell r="P94" t="str">
            <v>5-19 (School Age CYP)</v>
          </cell>
          <cell r="Q94" t="str">
            <v>Direct Project Costs</v>
          </cell>
        </row>
        <row r="95">
          <cell r="A95" t="str">
            <v>108217</v>
          </cell>
          <cell r="B95" t="str">
            <v>The US Charitable Trust</v>
          </cell>
          <cell r="C95" t="str">
            <v>1147089</v>
          </cell>
          <cell r="D95" t="str">
            <v>CV19 Summer Programme</v>
          </cell>
          <cell r="E95">
            <v>5900</v>
          </cell>
          <cell r="F95">
            <v>44018</v>
          </cell>
          <cell r="G95" t="str">
            <v>Brent</v>
          </cell>
          <cell r="H95" t="str">
            <v>NW10 3RN</v>
          </cell>
          <cell r="I95">
            <v>44110</v>
          </cell>
          <cell r="J95">
            <v>44033</v>
          </cell>
          <cell r="K95" t="str">
            <v>12</v>
          </cell>
          <cell r="L95" t="str">
            <v>http://www.urbansurvival.org</v>
          </cell>
          <cell r="M95" t="str">
            <v>COVID-19</v>
          </cell>
          <cell r="N95" t="str">
            <v>SHAF</v>
          </cell>
          <cell r="O95" t="str">
            <v>Youth Clubs &amp; Youth Activities</v>
          </cell>
          <cell r="P95" t="str">
            <v>11-19 (Secondary YP)</v>
          </cell>
          <cell r="Q95" t="str">
            <v>Direct Project Costs</v>
          </cell>
        </row>
        <row r="96">
          <cell r="A96" t="str">
            <v>108200</v>
          </cell>
          <cell r="B96" t="str">
            <v>Action for Stammering Children</v>
          </cell>
          <cell r="C96" t="str">
            <v>801171</v>
          </cell>
          <cell r="D96" t="str">
            <v>COVID-19: LCR Wave 2 - Continuation Therapy</v>
          </cell>
          <cell r="E96">
            <v>30000</v>
          </cell>
          <cell r="F96">
            <v>44001</v>
          </cell>
          <cell r="G96" t="str">
            <v>Camden
Discretionary</v>
          </cell>
          <cell r="H96" t="str">
            <v>EC1R 0JG</v>
          </cell>
          <cell r="I96">
            <v>44043</v>
          </cell>
          <cell r="J96">
            <v>44004</v>
          </cell>
          <cell r="K96" t="str">
            <v>12</v>
          </cell>
          <cell r="L96" t="str">
            <v>http://www.actionforstammeringchildren.org</v>
          </cell>
          <cell r="M96" t="str">
            <v>COVID-19</v>
          </cell>
          <cell r="N96" t="str">
            <v>COVID-19</v>
          </cell>
          <cell r="O96" t="str">
            <v>Special Needs &amp; Disabilities</v>
          </cell>
          <cell r="P96" t="str">
            <v>0-25 Years Old</v>
          </cell>
          <cell r="Q96" t="str">
            <v>Direct Project Costs</v>
          </cell>
        </row>
        <row r="97">
          <cell r="A97" t="str">
            <v>108203</v>
          </cell>
          <cell r="B97" t="str">
            <v>Create (Arts) Limited</v>
          </cell>
          <cell r="C97" t="str">
            <v>1099733</v>
          </cell>
          <cell r="D97" t="str">
            <v>COVID-19: LCR Wave 2 - Digital delivery with young carers and SEND</v>
          </cell>
          <cell r="E97">
            <v>11500</v>
          </cell>
          <cell r="F97">
            <v>44001</v>
          </cell>
          <cell r="G97" t="str">
            <v>Harrow</v>
          </cell>
          <cell r="H97" t="str">
            <v>EC2M 5QQ</v>
          </cell>
          <cell r="I97">
            <v>44043</v>
          </cell>
          <cell r="J97">
            <v>44004</v>
          </cell>
          <cell r="K97" t="str">
            <v>12</v>
          </cell>
          <cell r="L97" t="str">
            <v>https://createarts.org.uk/</v>
          </cell>
          <cell r="M97" t="str">
            <v>COVID-19</v>
          </cell>
          <cell r="N97" t="str">
            <v>COVID-19</v>
          </cell>
          <cell r="O97" t="str">
            <v>Arts &amp; Science</v>
          </cell>
          <cell r="P97" t="str">
            <v>11-19 (Secondary YP)</v>
          </cell>
          <cell r="Q97" t="str">
            <v>Direct Project Costs</v>
          </cell>
        </row>
        <row r="98">
          <cell r="A98" t="str">
            <v>108206</v>
          </cell>
          <cell r="B98" t="str">
            <v>Kensington &amp; Chelsea YPF</v>
          </cell>
          <cell r="C98" t="str">
            <v>1185156</v>
          </cell>
          <cell r="D98" t="str">
            <v>COVID-19: LCR Wave 2 - Upskilling Supplementary Schools</v>
          </cell>
          <cell r="E98">
            <v>29900</v>
          </cell>
          <cell r="F98">
            <v>44001</v>
          </cell>
          <cell r="G98" t="str">
            <v>Kensington &amp; Chelsea</v>
          </cell>
          <cell r="H98" t="str">
            <v>EN4 8AJ</v>
          </cell>
          <cell r="I98">
            <v>44057</v>
          </cell>
          <cell r="J98">
            <v>44011</v>
          </cell>
          <cell r="K98" t="str">
            <v>12</v>
          </cell>
          <cell r="L98" t="str">
            <v>http://www.youngkandc.myriago.com</v>
          </cell>
          <cell r="M98" t="str">
            <v>COVID-19</v>
          </cell>
          <cell r="N98" t="str">
            <v>COVID-19</v>
          </cell>
          <cell r="O98" t="str">
            <v>Education &amp; Learning</v>
          </cell>
          <cell r="P98" t="str">
            <v>5-19 (School Age CYP)</v>
          </cell>
          <cell r="Q98" t="str">
            <v>Direct Project Costs</v>
          </cell>
        </row>
        <row r="99">
          <cell r="A99" t="str">
            <v>108205</v>
          </cell>
          <cell r="B99" t="str">
            <v>National Resource Centre for Supplementary Education</v>
          </cell>
          <cell r="C99" t="str">
            <v>1150621</v>
          </cell>
          <cell r="D99" t="str">
            <v>COVID-19: LCR Wave 2 - Online Training</v>
          </cell>
          <cell r="E99">
            <v>20000</v>
          </cell>
          <cell r="F99">
            <v>44001</v>
          </cell>
          <cell r="G99" t="str">
            <v>Discretionary</v>
          </cell>
          <cell r="H99" t="str">
            <v>N7 6PA</v>
          </cell>
          <cell r="I99">
            <v>44043</v>
          </cell>
          <cell r="J99">
            <v>44001</v>
          </cell>
          <cell r="K99" t="str">
            <v>12</v>
          </cell>
          <cell r="L99" t="str">
            <v>www.supplementaryeducation.org.uk</v>
          </cell>
          <cell r="M99" t="str">
            <v>COVID-19</v>
          </cell>
          <cell r="N99" t="str">
            <v>COVID-19</v>
          </cell>
          <cell r="O99" t="str">
            <v>Education &amp; Learning</v>
          </cell>
          <cell r="P99" t="str">
            <v>5-19 (School Age CYP)</v>
          </cell>
          <cell r="Q99" t="str">
            <v>Direct Project Costs</v>
          </cell>
        </row>
        <row r="100">
          <cell r="A100" t="str">
            <v>108207</v>
          </cell>
          <cell r="B100" t="str">
            <v>Avenues Youth Project</v>
          </cell>
          <cell r="C100" t="str">
            <v>1090210</v>
          </cell>
          <cell r="D100" t="str">
            <v>COVID-19: LCR Wave 2 - Digital Delivery &amp; Outreach Support</v>
          </cell>
          <cell r="E100">
            <v>20000</v>
          </cell>
          <cell r="F100">
            <v>44001</v>
          </cell>
          <cell r="G100" t="str">
            <v>Westminster</v>
          </cell>
          <cell r="H100" t="str">
            <v>W10 4RS</v>
          </cell>
          <cell r="I100">
            <v>44057</v>
          </cell>
          <cell r="J100">
            <v>44011</v>
          </cell>
          <cell r="K100" t="str">
            <v>12</v>
          </cell>
          <cell r="L100" t="str">
            <v>http://www.Avenues.org.uk</v>
          </cell>
          <cell r="M100" t="str">
            <v>COVID-19</v>
          </cell>
          <cell r="N100" t="str">
            <v>COVID-19</v>
          </cell>
          <cell r="O100" t="str">
            <v>Youth Clubs &amp; Youth Activities</v>
          </cell>
          <cell r="P100" t="str">
            <v>11-19 (Secondary YP)</v>
          </cell>
          <cell r="Q100" t="str">
            <v>Direct Project Costs</v>
          </cell>
        </row>
        <row r="101">
          <cell r="A101" t="str">
            <v>108198</v>
          </cell>
          <cell r="B101" t="str">
            <v>artsdepot</v>
          </cell>
          <cell r="C101" t="str">
            <v>1083893</v>
          </cell>
          <cell r="D101" t="str">
            <v>COVID-19: LCR Wave 2 - Digital Workshops</v>
          </cell>
          <cell r="E101">
            <v>20000</v>
          </cell>
          <cell r="F101">
            <v>43987</v>
          </cell>
          <cell r="G101" t="str">
            <v>Barnet</v>
          </cell>
          <cell r="H101" t="str">
            <v>N12 OGA</v>
          </cell>
          <cell r="I101">
            <v>44012</v>
          </cell>
          <cell r="J101">
            <v>43997</v>
          </cell>
          <cell r="K101" t="str">
            <v>12</v>
          </cell>
          <cell r="L101" t="str">
            <v>www.artsdepot.co.uk</v>
          </cell>
          <cell r="M101" t="str">
            <v>COVID-19</v>
          </cell>
          <cell r="N101" t="str">
            <v>COVID-19</v>
          </cell>
          <cell r="O101" t="str">
            <v>Arts &amp; Science</v>
          </cell>
          <cell r="P101" t="str">
            <v>0-25 Years Old</v>
          </cell>
          <cell r="Q101" t="str">
            <v>Direct Project Costs</v>
          </cell>
        </row>
        <row r="102">
          <cell r="A102" t="str">
            <v>108196</v>
          </cell>
          <cell r="B102" t="str">
            <v>Home-Start Barnet</v>
          </cell>
          <cell r="C102" t="str">
            <v>1109550</v>
          </cell>
          <cell r="D102" t="str">
            <v>COVID-19: LCR Wave 2 - Staffing, training &amp; equipment</v>
          </cell>
          <cell r="E102">
            <v>31000</v>
          </cell>
          <cell r="F102">
            <v>43987</v>
          </cell>
          <cell r="G102" t="str">
            <v>Barnet
Brent
Harrow</v>
          </cell>
          <cell r="H102" t="str">
            <v>N3 3QE</v>
          </cell>
          <cell r="I102">
            <v>44043</v>
          </cell>
          <cell r="J102">
            <v>43990</v>
          </cell>
          <cell r="K102" t="str">
            <v>12</v>
          </cell>
          <cell r="L102" t="str">
            <v>http://www.homestartbarnet.org</v>
          </cell>
          <cell r="M102" t="str">
            <v>COVID-19</v>
          </cell>
          <cell r="N102" t="str">
            <v>COVID-19</v>
          </cell>
          <cell r="O102" t="str">
            <v>Children &amp; Families</v>
          </cell>
          <cell r="P102" t="str">
            <v>Families</v>
          </cell>
          <cell r="Q102" t="str">
            <v>Core Costs</v>
          </cell>
        </row>
        <row r="103">
          <cell r="A103" t="str">
            <v>108197</v>
          </cell>
          <cell r="B103" t="str">
            <v>Turtle Key Arts</v>
          </cell>
          <cell r="C103" t="str">
            <v>1003113</v>
          </cell>
          <cell r="D103" t="str">
            <v>COVID-19: LCR Wave 2 - Playwriting Project</v>
          </cell>
          <cell r="E103">
            <v>14000</v>
          </cell>
          <cell r="F103">
            <v>43987</v>
          </cell>
          <cell r="G103" t="str">
            <v>Hammersmith &amp; Fulham
Kensington &amp; Chelsea
Westminster</v>
          </cell>
          <cell r="H103" t="str">
            <v>W6 0QL</v>
          </cell>
          <cell r="I103">
            <v>44012</v>
          </cell>
          <cell r="J103">
            <v>43992</v>
          </cell>
          <cell r="K103" t="str">
            <v>12</v>
          </cell>
          <cell r="L103" t="str">
            <v>www.turtlekeyarts.org.uk</v>
          </cell>
          <cell r="M103" t="str">
            <v>COVID-19</v>
          </cell>
          <cell r="N103" t="str">
            <v>COVID-19</v>
          </cell>
          <cell r="O103" t="str">
            <v>Arts &amp; Science</v>
          </cell>
          <cell r="P103" t="str">
            <v>11-19 (Secondary YP)</v>
          </cell>
          <cell r="Q103" t="str">
            <v>Direct Project Costs</v>
          </cell>
        </row>
        <row r="104">
          <cell r="A104" t="str">
            <v>108183</v>
          </cell>
          <cell r="B104" t="str">
            <v>Afghan Association Paiwand</v>
          </cell>
          <cell r="C104" t="str">
            <v>1139972</v>
          </cell>
          <cell r="D104" t="str">
            <v>COVID-19: LCR Wave 2 - Staff Equipment</v>
          </cell>
          <cell r="E104">
            <v>9780</v>
          </cell>
          <cell r="F104">
            <v>43973</v>
          </cell>
          <cell r="G104" t="str">
            <v>Harrow
Barnet</v>
          </cell>
          <cell r="H104" t="str">
            <v>HA8 7EE</v>
          </cell>
          <cell r="I104">
            <v>44011</v>
          </cell>
          <cell r="J104">
            <v>43976</v>
          </cell>
          <cell r="K104" t="str">
            <v>12</v>
          </cell>
          <cell r="L104" t="str">
            <v>http://www.paiwand.com</v>
          </cell>
          <cell r="M104" t="str">
            <v>COVID-19</v>
          </cell>
          <cell r="N104" t="str">
            <v>COVID-19</v>
          </cell>
          <cell r="O104" t="str">
            <v>Youth Clubs &amp; Youth Activities</v>
          </cell>
          <cell r="P104" t="str">
            <v>Families</v>
          </cell>
          <cell r="Q104" t="str">
            <v>Capital</v>
          </cell>
        </row>
        <row r="105">
          <cell r="A105" t="str">
            <v>108188</v>
          </cell>
          <cell r="B105" t="str">
            <v>Ignite Trust</v>
          </cell>
          <cell r="C105" t="str">
            <v>1088365</v>
          </cell>
          <cell r="D105" t="str">
            <v>COVID-19: LCR Wave 2 - Detached Youth Work</v>
          </cell>
          <cell r="E105">
            <v>12600</v>
          </cell>
          <cell r="F105">
            <v>43973</v>
          </cell>
          <cell r="G105" t="str">
            <v>Harrow</v>
          </cell>
          <cell r="H105" t="str">
            <v>HA3 5QX</v>
          </cell>
          <cell r="I105">
            <v>44109</v>
          </cell>
          <cell r="J105">
            <v>43977</v>
          </cell>
          <cell r="K105" t="str">
            <v>4</v>
          </cell>
          <cell r="L105" t="str">
            <v>http://www.ignitetrust.org.uk</v>
          </cell>
          <cell r="M105" t="str">
            <v>COVID-19</v>
          </cell>
          <cell r="N105" t="str">
            <v>COVID-19</v>
          </cell>
          <cell r="O105" t="str">
            <v>Youth Clubs &amp; Youth Activities</v>
          </cell>
          <cell r="P105" t="str">
            <v>11-19 (Secondary YP)</v>
          </cell>
          <cell r="Q105" t="str">
            <v>Salary Costs</v>
          </cell>
        </row>
        <row r="106">
          <cell r="A106" t="str">
            <v>108182</v>
          </cell>
          <cell r="B106" t="str">
            <v>OYA!</v>
          </cell>
          <cell r="C106" t="str">
            <v>1108297</v>
          </cell>
          <cell r="D106" t="str">
            <v>COVID-19: LCR Wave 2 - Mobile Resource Library</v>
          </cell>
          <cell r="E106">
            <v>21160</v>
          </cell>
          <cell r="F106">
            <v>43973</v>
          </cell>
          <cell r="G106" t="str">
            <v>Harrow
Barnet</v>
          </cell>
          <cell r="H106" t="str">
            <v>NW9 5XP</v>
          </cell>
          <cell r="I106">
            <v>44011</v>
          </cell>
          <cell r="J106">
            <v>43983</v>
          </cell>
          <cell r="K106" t="str">
            <v>12</v>
          </cell>
          <cell r="M106" t="str">
            <v>COVID-19</v>
          </cell>
          <cell r="N106" t="str">
            <v>COVID-19</v>
          </cell>
          <cell r="O106" t="str">
            <v>Education &amp; Learning</v>
          </cell>
          <cell r="P106" t="str">
            <v>5-19 (School Age CYP)</v>
          </cell>
          <cell r="Q106" t="str">
            <v>Capital</v>
          </cell>
        </row>
        <row r="107">
          <cell r="A107" t="str">
            <v>108184</v>
          </cell>
          <cell r="B107" t="str">
            <v>Somali Youth Development Resource Centre</v>
          </cell>
          <cell r="C107" t="str">
            <v>1092646</v>
          </cell>
          <cell r="D107" t="str">
            <v>COVID-19: LCR Wave 2 - Online Tutoring</v>
          </cell>
          <cell r="E107">
            <v>10000</v>
          </cell>
          <cell r="F107">
            <v>43973</v>
          </cell>
          <cell r="G107" t="str">
            <v>Camden</v>
          </cell>
          <cell r="H107" t="str">
            <v>N1C 4BQ</v>
          </cell>
          <cell r="I107">
            <v>44106</v>
          </cell>
          <cell r="J107">
            <v>43976</v>
          </cell>
          <cell r="K107" t="str">
            <v>12</v>
          </cell>
          <cell r="L107" t="str">
            <v>http://www.sydrc.org</v>
          </cell>
          <cell r="M107" t="str">
            <v>COVID-19</v>
          </cell>
          <cell r="N107" t="str">
            <v>COVID-19</v>
          </cell>
          <cell r="O107" t="str">
            <v>Education &amp; Learning</v>
          </cell>
          <cell r="P107" t="str">
            <v>5-19 (School Age CYP)</v>
          </cell>
          <cell r="Q107" t="str">
            <v>Direct Project Costs</v>
          </cell>
        </row>
        <row r="108">
          <cell r="A108" t="str">
            <v>108177</v>
          </cell>
          <cell r="B108" t="str">
            <v>Acton Park Playcentre Leisure Events</v>
          </cell>
          <cell r="C108" t="str">
            <v>1076880</v>
          </cell>
          <cell r="D108" t="str">
            <v>COVID-19: LCR Wave 2 - Digital delivery &amp; additional staffing</v>
          </cell>
          <cell r="E108">
            <v>25360</v>
          </cell>
          <cell r="F108">
            <v>43964</v>
          </cell>
          <cell r="G108" t="str">
            <v>Ealing</v>
          </cell>
          <cell r="H108" t="str">
            <v>HR7 4DL</v>
          </cell>
          <cell r="I108">
            <v>44006</v>
          </cell>
          <cell r="J108">
            <v>43965</v>
          </cell>
          <cell r="K108" t="str">
            <v>12</v>
          </cell>
          <cell r="L108" t="str">
            <v>http://www.apple-play.com</v>
          </cell>
          <cell r="M108" t="str">
            <v>COVID-19</v>
          </cell>
          <cell r="N108" t="str">
            <v>COVID-19</v>
          </cell>
          <cell r="O108" t="str">
            <v>Youth Clubs &amp; Youth Activities</v>
          </cell>
          <cell r="P108" t="str">
            <v>5-19 (School Age CYP)</v>
          </cell>
          <cell r="Q108" t="str">
            <v>Core Costs</v>
          </cell>
        </row>
        <row r="109">
          <cell r="A109" t="str">
            <v>108178</v>
          </cell>
          <cell r="B109" t="str">
            <v>Phoenix Rising</v>
          </cell>
          <cell r="C109" t="str">
            <v>1176730</v>
          </cell>
          <cell r="D109" t="str">
            <v>COVID-19: LCR Wave 2 - Digital Delivery</v>
          </cell>
          <cell r="E109">
            <v>15000</v>
          </cell>
          <cell r="F109">
            <v>43964</v>
          </cell>
          <cell r="G109" t="str">
            <v>Brent</v>
          </cell>
          <cell r="H109" t="str">
            <v>NW10 0NR</v>
          </cell>
          <cell r="I109">
            <v>44022</v>
          </cell>
          <cell r="J109">
            <v>43969</v>
          </cell>
          <cell r="K109" t="str">
            <v>12</v>
          </cell>
          <cell r="L109" t="str">
            <v>http://www.phoenixrisingnw10.org</v>
          </cell>
          <cell r="M109" t="str">
            <v>COVID-19</v>
          </cell>
          <cell r="N109" t="str">
            <v>COVID-19</v>
          </cell>
          <cell r="O109" t="str">
            <v>Youth Clubs &amp; Youth Activities</v>
          </cell>
          <cell r="P109" t="str">
            <v>11-25 (Secondary+ YP)</v>
          </cell>
          <cell r="Q109" t="str">
            <v>Direct Project Costs</v>
          </cell>
        </row>
        <row r="110">
          <cell r="A110" t="str">
            <v>108181</v>
          </cell>
          <cell r="B110" t="str">
            <v>The Wish Centre</v>
          </cell>
          <cell r="C110" t="str">
            <v>1125263</v>
          </cell>
          <cell r="D110" t="str">
            <v>COVID-19: LCR Wave 2 - Additinonal staffing</v>
          </cell>
          <cell r="E110">
            <v>29500</v>
          </cell>
          <cell r="F110">
            <v>43964</v>
          </cell>
          <cell r="G110" t="str">
            <v>Harrow</v>
          </cell>
          <cell r="H110" t="str">
            <v>W1W 7LT</v>
          </cell>
          <cell r="I110">
            <v>44105</v>
          </cell>
          <cell r="J110">
            <v>43965</v>
          </cell>
          <cell r="K110" t="str">
            <v>3</v>
          </cell>
          <cell r="L110" t="str">
            <v>www.thewishcentre.org.uk</v>
          </cell>
          <cell r="M110" t="str">
            <v>COVID-19</v>
          </cell>
          <cell r="N110" t="str">
            <v>COVID-19</v>
          </cell>
          <cell r="O110" t="str">
            <v>Youth Issues</v>
          </cell>
          <cell r="P110" t="str">
            <v>11-25 (Secondary+ YP)</v>
          </cell>
          <cell r="Q110" t="str">
            <v>Core Costs</v>
          </cell>
        </row>
        <row r="111">
          <cell r="A111" t="str">
            <v>108170</v>
          </cell>
          <cell r="B111" t="str">
            <v>E.A.S.E (Empowering Action and Social Esteem) Ltd</v>
          </cell>
          <cell r="C111" t="str">
            <v>1098965</v>
          </cell>
          <cell r="D111" t="str">
            <v>COVID-19: LCR Wave 2 - Crisis Response (Food parcels &amp; essentials)</v>
          </cell>
          <cell r="E111">
            <v>5000</v>
          </cell>
          <cell r="F111">
            <v>43952</v>
          </cell>
          <cell r="G111" t="str">
            <v>Ealing</v>
          </cell>
          <cell r="H111" t="str">
            <v>W7 1PD</v>
          </cell>
          <cell r="I111">
            <v>44109</v>
          </cell>
          <cell r="J111">
            <v>43962</v>
          </cell>
          <cell r="K111" t="str">
            <v>12</v>
          </cell>
          <cell r="L111" t="str">
            <v>http://www.empowering-action.org.uk</v>
          </cell>
          <cell r="M111" t="str">
            <v>COVID-19</v>
          </cell>
          <cell r="N111" t="str">
            <v>COVID-19</v>
          </cell>
          <cell r="O111" t="str">
            <v>Children &amp; Families</v>
          </cell>
          <cell r="P111" t="str">
            <v>Families</v>
          </cell>
          <cell r="Q111" t="str">
            <v>Direct Project Costs</v>
          </cell>
        </row>
        <row r="112">
          <cell r="A112" t="str">
            <v>108168</v>
          </cell>
          <cell r="B112" t="str">
            <v>Exposure Organisation Ltd</v>
          </cell>
          <cell r="C112" t="str">
            <v>1073922</v>
          </cell>
          <cell r="D112" t="str">
            <v>COVID-19: LCR Wave 2 - Digital transition</v>
          </cell>
          <cell r="E112">
            <v>14240</v>
          </cell>
          <cell r="F112">
            <v>43952</v>
          </cell>
          <cell r="G112" t="str">
            <v>Barnet</v>
          </cell>
          <cell r="H112" t="str">
            <v>N10 3QJ</v>
          </cell>
          <cell r="I112">
            <v>44109</v>
          </cell>
          <cell r="J112">
            <v>43955</v>
          </cell>
          <cell r="K112" t="str">
            <v>12</v>
          </cell>
          <cell r="L112" t="str">
            <v>http://www.exposure.org.uk</v>
          </cell>
          <cell r="M112" t="str">
            <v>COVID-19</v>
          </cell>
          <cell r="N112" t="str">
            <v>COVID-19</v>
          </cell>
          <cell r="O112" t="str">
            <v>Arts &amp; Science</v>
          </cell>
          <cell r="P112" t="str">
            <v>11-25 (Secondary+ YP)</v>
          </cell>
          <cell r="Q112" t="str">
            <v>Salary Costs</v>
          </cell>
        </row>
        <row r="113">
          <cell r="A113" t="str">
            <v>108167</v>
          </cell>
          <cell r="B113" t="str">
            <v>NOA Girls</v>
          </cell>
          <cell r="C113" t="str">
            <v>1130834</v>
          </cell>
          <cell r="D113" t="str">
            <v xml:space="preserve">COVID-19: LCR Wave 2 - Additional staffing and activities </v>
          </cell>
          <cell r="E113">
            <v>25000</v>
          </cell>
          <cell r="F113">
            <v>43952</v>
          </cell>
          <cell r="G113" t="str">
            <v>Barnet</v>
          </cell>
          <cell r="H113" t="str">
            <v>NW11 9NL</v>
          </cell>
          <cell r="I113">
            <v>44104</v>
          </cell>
          <cell r="J113">
            <v>43955</v>
          </cell>
          <cell r="K113" t="str">
            <v>12</v>
          </cell>
          <cell r="L113" t="str">
            <v>www.noagirls.com</v>
          </cell>
          <cell r="M113" t="str">
            <v>COVID-19</v>
          </cell>
          <cell r="N113" t="str">
            <v>COVID-19</v>
          </cell>
          <cell r="O113" t="str">
            <v>Emotional Wellbeing</v>
          </cell>
          <cell r="P113" t="str">
            <v>11-25 (Secondary+ YP)</v>
          </cell>
          <cell r="Q113" t="str">
            <v>Direct Project Costs</v>
          </cell>
        </row>
        <row r="114">
          <cell r="A114" t="str">
            <v>108172</v>
          </cell>
          <cell r="B114" t="str">
            <v>PAN Intercultural Arts</v>
          </cell>
          <cell r="C114" t="str">
            <v>295324</v>
          </cell>
          <cell r="D114" t="str">
            <v>COVID-19: LCR Wave 2 - IT Equipment</v>
          </cell>
          <cell r="E114">
            <v>2280</v>
          </cell>
          <cell r="F114">
            <v>43952</v>
          </cell>
          <cell r="G114" t="str">
            <v>Camden</v>
          </cell>
          <cell r="H114" t="str">
            <v>WC1N 1NX</v>
          </cell>
          <cell r="I114">
            <v>44006</v>
          </cell>
          <cell r="J114">
            <v>43955</v>
          </cell>
          <cell r="K114" t="str">
            <v>12</v>
          </cell>
          <cell r="L114" t="str">
            <v>www.pan-arts.net</v>
          </cell>
          <cell r="M114" t="str">
            <v>COVID-19</v>
          </cell>
          <cell r="N114" t="str">
            <v>COVID-19</v>
          </cell>
          <cell r="O114" t="str">
            <v>Youth Issues</v>
          </cell>
          <cell r="P114" t="str">
            <v>11-19 (Secondary YP)</v>
          </cell>
          <cell r="Q114" t="str">
            <v>Direct Project Costs</v>
          </cell>
        </row>
        <row r="115">
          <cell r="A115" t="str">
            <v>108169</v>
          </cell>
          <cell r="B115" t="str">
            <v>Voice of Dalit International</v>
          </cell>
          <cell r="C115" t="str">
            <v>1078764</v>
          </cell>
          <cell r="D115" t="str">
            <v>COVID-19: LCR Wave 2 - Digital Delivery</v>
          </cell>
          <cell r="E115">
            <v>1290</v>
          </cell>
          <cell r="F115">
            <v>43952</v>
          </cell>
          <cell r="G115" t="str">
            <v>Ealing</v>
          </cell>
          <cell r="H115" t="str">
            <v>UB6 0AL</v>
          </cell>
          <cell r="I115">
            <v>44105</v>
          </cell>
          <cell r="J115">
            <v>43951</v>
          </cell>
          <cell r="K115" t="str">
            <v>12</v>
          </cell>
          <cell r="L115" t="str">
            <v>www.vodintl.org.uk</v>
          </cell>
          <cell r="M115" t="str">
            <v>COVID-19</v>
          </cell>
          <cell r="N115" t="str">
            <v>COVID-19</v>
          </cell>
          <cell r="O115" t="str">
            <v>Education &amp; Learning</v>
          </cell>
          <cell r="P115" t="str">
            <v>5-19 (School Age CYP)</v>
          </cell>
          <cell r="Q115" t="str">
            <v>Direct Project Costs</v>
          </cell>
        </row>
        <row r="116">
          <cell r="A116" t="str">
            <v>108173</v>
          </cell>
          <cell r="B116" t="str">
            <v xml:space="preserve">Young Urban Arts Foundation </v>
          </cell>
          <cell r="C116" t="str">
            <v>1159604</v>
          </cell>
          <cell r="D116" t="str">
            <v>COVID-19: LCR Wave 2 - Transition to online delivery</v>
          </cell>
          <cell r="E116">
            <v>30000</v>
          </cell>
          <cell r="F116">
            <v>43952</v>
          </cell>
          <cell r="G116" t="str">
            <v>Barnet</v>
          </cell>
          <cell r="H116" t="str">
            <v>E3 4AA</v>
          </cell>
          <cell r="I116">
            <v>44109</v>
          </cell>
          <cell r="J116">
            <v>43962</v>
          </cell>
          <cell r="K116" t="str">
            <v>5</v>
          </cell>
          <cell r="L116" t="str">
            <v>http://www.yuaf.org.uk</v>
          </cell>
          <cell r="M116" t="str">
            <v>COVID-19</v>
          </cell>
          <cell r="N116" t="str">
            <v>COVID-19</v>
          </cell>
          <cell r="O116" t="str">
            <v>Arts &amp; Science</v>
          </cell>
          <cell r="P116" t="str">
            <v>11-19 (Secondary YP)</v>
          </cell>
          <cell r="Q116" t="str">
            <v>Direct Project Costs</v>
          </cell>
        </row>
        <row r="117">
          <cell r="A117" t="str">
            <v>108166</v>
          </cell>
          <cell r="B117" t="str">
            <v>Institute for Voluntary Action Research</v>
          </cell>
          <cell r="C117" t="str">
            <v>1114403</v>
          </cell>
          <cell r="D117" t="str">
            <v>COVID-19 Response: Supporting Leaders</v>
          </cell>
          <cell r="E117">
            <v>4500</v>
          </cell>
          <cell r="F117">
            <v>43942</v>
          </cell>
          <cell r="G117" t="str">
            <v>Discretionary</v>
          </cell>
          <cell r="H117" t="str">
            <v>SE1 8UE</v>
          </cell>
          <cell r="I117">
            <v>43972</v>
          </cell>
          <cell r="J117">
            <v>43948</v>
          </cell>
          <cell r="K117" t="str">
            <v>12</v>
          </cell>
          <cell r="L117" t="str">
            <v>http://www.ivar.org.uk</v>
          </cell>
          <cell r="M117" t="str">
            <v>COVID-19</v>
          </cell>
          <cell r="N117" t="str">
            <v>COVID-19</v>
          </cell>
          <cell r="O117" t="str">
            <v>Capacity Building</v>
          </cell>
          <cell r="P117" t="str">
            <v>0-25 Years Old</v>
          </cell>
          <cell r="Q117" t="str">
            <v>Direct Project Costs</v>
          </cell>
        </row>
        <row r="118">
          <cell r="A118" t="str">
            <v>108158</v>
          </cell>
          <cell r="B118" t="str">
            <v>Parents Association of Maria Konopnicka Polish Saturday School Association</v>
          </cell>
          <cell r="C118" t="str">
            <v>1127089</v>
          </cell>
          <cell r="D118" t="str">
            <v>COVID-19: LCR Wave 1 - Emergency Items</v>
          </cell>
          <cell r="E118">
            <v>5000</v>
          </cell>
          <cell r="F118">
            <v>43935</v>
          </cell>
          <cell r="G118" t="str">
            <v>Brent</v>
          </cell>
          <cell r="H118" t="str">
            <v>NW10 4EP</v>
          </cell>
          <cell r="I118">
            <v>44011</v>
          </cell>
          <cell r="J118">
            <v>43936</v>
          </cell>
          <cell r="K118" t="str">
            <v>12</v>
          </cell>
          <cell r="L118" t="str">
            <v>http://www.polskaszkolawillesden.com</v>
          </cell>
          <cell r="M118" t="str">
            <v>COVID-19</v>
          </cell>
          <cell r="N118" t="str">
            <v>COVID-19</v>
          </cell>
          <cell r="O118" t="str">
            <v>Children &amp; Families</v>
          </cell>
          <cell r="P118" t="str">
            <v>Families</v>
          </cell>
          <cell r="Q118" t="str">
            <v>Direct Project Costs</v>
          </cell>
        </row>
        <row r="119">
          <cell r="A119" t="str">
            <v>108157</v>
          </cell>
          <cell r="B119" t="str">
            <v>Thanet Youth and Community Centre</v>
          </cell>
          <cell r="C119" t="str">
            <v>1111955</v>
          </cell>
          <cell r="D119" t="str">
            <v>COVID-19: LCR Wave 1 - Emergency Items</v>
          </cell>
          <cell r="E119">
            <v>5000</v>
          </cell>
          <cell r="F119">
            <v>43935</v>
          </cell>
          <cell r="G119" t="str">
            <v>Camden</v>
          </cell>
          <cell r="H119" t="str">
            <v>NW5 4HD</v>
          </cell>
          <cell r="I119">
            <v>44104</v>
          </cell>
          <cell r="J119">
            <v>43936</v>
          </cell>
          <cell r="K119" t="str">
            <v>12</v>
          </cell>
          <cell r="L119" t="str">
            <v>http://www.thethanet.com</v>
          </cell>
          <cell r="M119" t="str">
            <v>COVID-19</v>
          </cell>
          <cell r="N119" t="str">
            <v>COVID-19</v>
          </cell>
          <cell r="O119" t="str">
            <v>Children &amp; Families</v>
          </cell>
          <cell r="P119" t="str">
            <v>Families</v>
          </cell>
          <cell r="Q119" t="str">
            <v>Direct Project Costs</v>
          </cell>
        </row>
        <row r="120">
          <cell r="A120" t="str">
            <v>108155</v>
          </cell>
          <cell r="B120" t="str">
            <v>Winchester Project</v>
          </cell>
          <cell r="C120" t="str">
            <v>1055059</v>
          </cell>
          <cell r="D120" t="str">
            <v>COVID-19: LCR Wave 1 - Emergency Items</v>
          </cell>
          <cell r="E120">
            <v>5000</v>
          </cell>
          <cell r="F120">
            <v>43929</v>
          </cell>
          <cell r="G120" t="str">
            <v>Camden</v>
          </cell>
          <cell r="H120" t="str">
            <v>NW3 3NR</v>
          </cell>
          <cell r="I120">
            <v>44109</v>
          </cell>
          <cell r="J120">
            <v>43931</v>
          </cell>
          <cell r="K120" t="str">
            <v>12</v>
          </cell>
          <cell r="L120" t="str">
            <v>http://thewinch.org/</v>
          </cell>
          <cell r="M120" t="str">
            <v>COVID-19</v>
          </cell>
          <cell r="N120" t="str">
            <v>COVID-19</v>
          </cell>
          <cell r="O120" t="str">
            <v>Children &amp; Families</v>
          </cell>
          <cell r="P120" t="str">
            <v>Families</v>
          </cell>
          <cell r="Q120" t="str">
            <v>Direct Project Costs</v>
          </cell>
        </row>
        <row r="121">
          <cell r="A121" t="str">
            <v>108152</v>
          </cell>
          <cell r="B121" t="str">
            <v>Home-Start Ealing</v>
          </cell>
          <cell r="C121" t="str">
            <v>1109449</v>
          </cell>
          <cell r="D121" t="str">
            <v>COVID-19: LCR Wave 1 - Emergency Items</v>
          </cell>
          <cell r="E121">
            <v>3100</v>
          </cell>
          <cell r="F121">
            <v>43924</v>
          </cell>
          <cell r="G121" t="str">
            <v>Ealing</v>
          </cell>
          <cell r="H121" t="str">
            <v>W7 3JG</v>
          </cell>
          <cell r="I121">
            <v>44011</v>
          </cell>
          <cell r="J121">
            <v>43927</v>
          </cell>
          <cell r="K121" t="str">
            <v>12</v>
          </cell>
          <cell r="L121" t="str">
            <v>http://www.homestartealing.org</v>
          </cell>
          <cell r="M121" t="str">
            <v>COVID-19</v>
          </cell>
          <cell r="N121" t="str">
            <v>COVID-19</v>
          </cell>
          <cell r="O121" t="str">
            <v>Children &amp; Families</v>
          </cell>
          <cell r="P121" t="str">
            <v>Families</v>
          </cell>
          <cell r="Q121" t="str">
            <v>Direct Project Costs</v>
          </cell>
        </row>
        <row r="122">
          <cell r="A122" t="str">
            <v>108153</v>
          </cell>
          <cell r="B122" t="str">
            <v>Maiden Lane Community Centre</v>
          </cell>
          <cell r="C122" t="str">
            <v>1112667</v>
          </cell>
          <cell r="D122" t="str">
            <v>COVID-19: LCR Wave 1 - Emergency Items</v>
          </cell>
          <cell r="E122">
            <v>5000</v>
          </cell>
          <cell r="F122">
            <v>43924</v>
          </cell>
          <cell r="G122" t="str">
            <v>Camden</v>
          </cell>
          <cell r="H122" t="str">
            <v>NW1 9XZ</v>
          </cell>
          <cell r="I122">
            <v>44105</v>
          </cell>
          <cell r="J122">
            <v>43927</v>
          </cell>
          <cell r="K122" t="str">
            <v>12</v>
          </cell>
          <cell r="L122" t="str">
            <v>http://www.maidenlanecommunitycentre.org</v>
          </cell>
          <cell r="M122" t="str">
            <v>COVID-19</v>
          </cell>
          <cell r="N122" t="str">
            <v>COVID-19</v>
          </cell>
          <cell r="O122" t="str">
            <v>Children &amp; Families</v>
          </cell>
          <cell r="P122" t="str">
            <v>Families</v>
          </cell>
          <cell r="Q122" t="str">
            <v>Direct Project Costs</v>
          </cell>
        </row>
      </sheetData>
      <sheetData sheetId="1">
        <row r="2">
          <cell r="B2" t="str">
            <v>360G-JLC-</v>
          </cell>
        </row>
        <row r="3">
          <cell r="B3" t="str">
            <v>GBP</v>
          </cell>
        </row>
        <row r="4">
          <cell r="B4" t="str">
            <v>360G-JLC-ORG:</v>
          </cell>
        </row>
        <row r="5">
          <cell r="B5" t="str">
            <v>GB-CHC-237725</v>
          </cell>
        </row>
        <row r="6">
          <cell r="B6" t="str">
            <v>John Lyon's Charity</v>
          </cell>
        </row>
        <row r="8">
          <cell r="B8" t="str">
            <v>http://jlc.london/</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1"/>
  <sheetViews>
    <sheetView tabSelected="1" workbookViewId="0">
      <selection activeCell="I4" sqref="I4"/>
    </sheetView>
  </sheetViews>
  <sheetFormatPr baseColWidth="10" defaultColWidth="8.83203125" defaultRowHeight="14" x14ac:dyDescent="0"/>
  <sheetData>
    <row r="1" spans="1:27" s="12" customFormat="1" ht="56">
      <c r="A1" s="1" t="s">
        <v>0</v>
      </c>
      <c r="B1" s="1" t="s">
        <v>1</v>
      </c>
      <c r="C1" s="1" t="s">
        <v>2</v>
      </c>
      <c r="D1" s="1" t="s">
        <v>3</v>
      </c>
      <c r="E1" s="2" t="s">
        <v>4</v>
      </c>
      <c r="F1" s="3" t="s">
        <v>5</v>
      </c>
      <c r="G1" s="4" t="s">
        <v>6</v>
      </c>
      <c r="H1" s="5" t="s">
        <v>7</v>
      </c>
      <c r="I1" s="1" t="s">
        <v>8</v>
      </c>
      <c r="J1" s="1" t="s">
        <v>9</v>
      </c>
      <c r="K1" s="6" t="s">
        <v>10</v>
      </c>
      <c r="L1" s="6" t="s">
        <v>11</v>
      </c>
      <c r="M1" s="7" t="s">
        <v>12</v>
      </c>
      <c r="N1" s="8" t="s">
        <v>13</v>
      </c>
      <c r="O1" s="7" t="s">
        <v>14</v>
      </c>
      <c r="P1" s="1" t="s">
        <v>15</v>
      </c>
      <c r="Q1" s="1" t="s">
        <v>16</v>
      </c>
      <c r="R1" s="9" t="s">
        <v>17</v>
      </c>
      <c r="S1" s="10" t="s">
        <v>18</v>
      </c>
      <c r="T1" s="10" t="s">
        <v>19</v>
      </c>
      <c r="U1" s="10" t="s">
        <v>20</v>
      </c>
      <c r="V1" s="10" t="s">
        <v>21</v>
      </c>
      <c r="W1" s="10" t="s">
        <v>22</v>
      </c>
      <c r="X1" s="10" t="s">
        <v>23</v>
      </c>
      <c r="Y1" s="10" t="s">
        <v>24</v>
      </c>
      <c r="Z1" s="11" t="s">
        <v>25</v>
      </c>
      <c r="AA1" s="7" t="s">
        <v>26</v>
      </c>
    </row>
    <row r="2" spans="1:27">
      <c r="A2" s="13" t="str">
        <f>IF('[1]#export'!A3="","",CONCATENATE('[1]#fixed_data'!$B$2&amp;'[1]#export'!A3))</f>
        <v>360G-JLC-108391</v>
      </c>
      <c r="B2" s="13" t="str">
        <f>IF('[1]#export'!A3="","",CONCATENATE('[1]#export'!N3&amp;" grant to "&amp;'[1]#export'!B3))</f>
        <v>SHAF grant to Creative Futures</v>
      </c>
      <c r="C2" s="13" t="str">
        <f>IF('[1]#export'!A3="","",'[1]#export'!D3)</f>
        <v>Creative Club Pop-Up</v>
      </c>
      <c r="D2" s="13" t="str">
        <f>IF('[1]#export'!A3="","",'[1]#fixed_data'!$B$3)</f>
        <v>GBP</v>
      </c>
      <c r="E2" s="14">
        <f>IF('[1]#export'!A3="","",'[1]#export'!E3)</f>
        <v>4000</v>
      </c>
      <c r="F2" s="15" t="str">
        <f>IF('[1]#export'!A3="","",TEXT('[1]#export'!F3,"yyyy-mm-dd"))</f>
        <v>2020-10-01</v>
      </c>
      <c r="G2" s="15" t="str">
        <f>IF('[1]#export'!A3="","",IF('[1]#export'!J3="","",TEXT('[1]#export'!J3,"yyyy-mm-dd")))</f>
        <v>2020-10-25</v>
      </c>
      <c r="H2" s="13" t="str">
        <f>IF('[1]#export'!A3="","",'[1]#export'!K3)</f>
        <v>12</v>
      </c>
      <c r="I2" s="13" t="str">
        <f>IF('[1]#export'!A3="","",IF(LEFT('[1]#export'!C3,3)="GB-",'[1]#export'!C3,IF(AND(K2="",L2=""),'[1]#fixed_data'!$B$4&amp;SUBSTITUTE(J2," ","-"),IF(K2="","GB-COH-"&amp;L2,IF(LEFT(K2,2)="SC","GB-SC-"&amp;K2,IF(AND(LEFT(K2,1)="1",LEN(K2)=6),"GB-NIC-"&amp;K2,"GB-CHC-"&amp;K2))))))</f>
        <v>GB-CHC-1143459</v>
      </c>
      <c r="J2" s="13" t="str">
        <f>IF('[1]#export'!A3="","",'[1]#export'!B3)</f>
        <v>Creative Futures</v>
      </c>
      <c r="K2" s="16" t="str">
        <f>IF('[1]#export'!A3="","",IF(ISBLANK('[1]#export'!C3),"",IF(LEFT('[1]#export'!C3,3)="GB-","",'[1]#export'!C3)))</f>
        <v>1143459</v>
      </c>
      <c r="L2" s="16"/>
      <c r="M2" s="13" t="str">
        <f>IF('[1]#export'!A3="","",IF('[1]#export'!H3="","",'[1]#export'!H3))</f>
        <v>W10 4JL</v>
      </c>
      <c r="N2" s="13" t="str">
        <f>IF('[1]#export'!A3="","",IF('[1]#export'!L3="","",IF(LEFT('[1]#export'!L3,4)="http",'[1]#export'!L3,"http://"&amp;TRIM('[1]#export'!L3))))</f>
        <v>http://www.creativefuturesuk.com</v>
      </c>
      <c r="O2" s="13" t="str">
        <f>IF('[1]#export'!A3="","",IF('[1]#export'!G3="","",IF(LEFT('[1]#export'!G3,13)="Discretionary","Multiple Boroughs",SUBSTITUTE('[1]#export'!G3,CHAR(10),", "))))</f>
        <v>Hammersmith &amp; Fulham, Brent, Ealing</v>
      </c>
      <c r="P2" s="13" t="str">
        <f>IF('[1]#export'!A3="","",'[1]#fixed_data'!$B$5)</f>
        <v>GB-CHC-237725</v>
      </c>
      <c r="Q2" s="13" t="str">
        <f>IF('[1]#export'!A3="","",'[1]#fixed_data'!$B$6)</f>
        <v>John Lyon's Charity</v>
      </c>
      <c r="R2" s="13" t="str">
        <f>IF('[1]#export'!A3="","",IF('[1]#export'!N3="","",'[1]#export'!N3))</f>
        <v>SHAF</v>
      </c>
      <c r="S2" s="17" t="str">
        <f>IF('[1]#export'!A3="","",IF('[1]#export'!M3="","",'[1]#export'!M3))</f>
        <v>COVID-19</v>
      </c>
      <c r="T2" s="17" t="str">
        <f>IF('[1]#export'!A3="","",IF(AND(VALUE('[1]#export'!K3)&gt;12,OR('[1]#export'!M3="Bursary",'[1]#export'!M3="Main Grant")),"Multiple year grants are approved in principle for the full term as outlined but are subject to satisfactory reporting and annual authority from the Charity's Trustee to release each tranche.",""))</f>
        <v/>
      </c>
      <c r="U2" s="17" t="str">
        <f>IF('[1]#export'!A3="","",IF('[1]#export'!Q3="","",'[1]#export'!Q3))</f>
        <v>Direct Project Costs</v>
      </c>
      <c r="V2" s="17" t="str">
        <f>IF('[1]#export'!A3="","",IF('[1]#export'!O3="","",'[1]#export'!O3))</f>
        <v>Arts &amp; Science</v>
      </c>
      <c r="W2" s="17" t="str">
        <f>IF('[1]#export'!O3="","",'[1]#export'!$O$2)</f>
        <v>Programme Area</v>
      </c>
      <c r="X2" s="17" t="str">
        <f>IF('[1]#export'!A3="","",IF('[1]#export'!P3="","",'[1]#export'!P3))</f>
        <v>5-11 (Primary Children)</v>
      </c>
      <c r="Y2" s="17" t="str">
        <f>IF('[1]#export'!P3="","",'[1]#export'!$P$2)</f>
        <v>Age Group</v>
      </c>
      <c r="Z2" s="18">
        <f>IF('[1]#export'!A3="","",'[1]#export'!I3)</f>
        <v>44124</v>
      </c>
      <c r="AA2" s="13" t="str">
        <f>IF('[1]#export'!A3="","",'[1]#fixed_data'!$B$8)</f>
        <v>http://jlc.london/</v>
      </c>
    </row>
    <row r="3" spans="1:27">
      <c r="A3" s="13" t="str">
        <f>IF('[1]#export'!A4="","",CONCATENATE('[1]#fixed_data'!$B$2&amp;'[1]#export'!A4))</f>
        <v>360G-JLC-108394</v>
      </c>
      <c r="B3" s="13" t="str">
        <f>IF('[1]#export'!A4="","",CONCATENATE('[1]#export'!N4&amp;" grant to "&amp;'[1]#export'!B4))</f>
        <v>SHAF grant to Foundling Museum</v>
      </c>
      <c r="C3" s="13" t="str">
        <f>IF('[1]#export'!A4="","",'[1]#export'!D4)</f>
        <v>Black Cats and Sportswear Hacks: Spooky Half-term Activities</v>
      </c>
      <c r="D3" s="13" t="str">
        <f>IF('[1]#export'!A4="","",'[1]#fixed_data'!$B$3)</f>
        <v>GBP</v>
      </c>
      <c r="E3" s="14">
        <f>IF('[1]#export'!A4="","",'[1]#export'!E4)</f>
        <v>4000</v>
      </c>
      <c r="F3" s="15" t="str">
        <f>IF('[1]#export'!A4="","",TEXT('[1]#export'!F4,"yyyy-mm-dd"))</f>
        <v>2020-10-01</v>
      </c>
      <c r="G3" s="15" t="str">
        <f>IF('[1]#export'!A4="","",IF('[1]#export'!J4="","",TEXT('[1]#export'!J4,"yyyy-mm-dd")))</f>
        <v>2020-10-12</v>
      </c>
      <c r="H3" s="13" t="str">
        <f>IF('[1]#export'!A4="","",'[1]#export'!K4)</f>
        <v>1</v>
      </c>
      <c r="I3" s="13" t="str">
        <f>IF('[1]#export'!A4="","",IF(LEFT('[1]#export'!C4,3)="GB-",'[1]#export'!C4,IF(AND(K3="",L3=""),'[1]#fixed_data'!$B$4&amp;SUBSTITUTE(J3," ","-"),IF(K3="","GB-COH-"&amp;L3,IF(LEFT(K3,2)="SC","GB-SC-"&amp;K3,IF(AND(LEFT(K3,1)="1",LEN(K3)=6),"GB-NIC-"&amp;K3,"GB-CHC-"&amp;K3))))))</f>
        <v>GB-CHC-1071167</v>
      </c>
      <c r="J3" s="13" t="str">
        <f>IF('[1]#export'!A4="","",'[1]#export'!B4)</f>
        <v>Foundling Museum</v>
      </c>
      <c r="K3" s="16" t="str">
        <f>IF('[1]#export'!A4="","",IF(ISBLANK('[1]#export'!C4),"",IF(LEFT('[1]#export'!C4,3)="GB-","",'[1]#export'!C4)))</f>
        <v>1071167</v>
      </c>
      <c r="L3" s="16"/>
      <c r="M3" s="13" t="str">
        <f>IF('[1]#export'!A4="","",IF('[1]#export'!H4="","",'[1]#export'!H4))</f>
        <v>WC1N 1AZ</v>
      </c>
      <c r="N3" s="13" t="str">
        <f>IF('[1]#export'!A4="","",IF('[1]#export'!L4="","",IF(LEFT('[1]#export'!L4,4)="http",'[1]#export'!L4,"http://"&amp;TRIM('[1]#export'!L4))))</f>
        <v>http://www.foundlingmuseum.org.uk</v>
      </c>
      <c r="O3" s="13" t="str">
        <f>IF('[1]#export'!A4="","",IF('[1]#export'!G4="","",IF(LEFT('[1]#export'!G4,13)="Discretionary","Multiple Boroughs",SUBSTITUTE('[1]#export'!G4,CHAR(10),", "))))</f>
        <v>Camden</v>
      </c>
      <c r="P3" s="13" t="str">
        <f>IF('[1]#export'!A4="","",'[1]#fixed_data'!$B$5)</f>
        <v>GB-CHC-237725</v>
      </c>
      <c r="Q3" s="13" t="str">
        <f>IF('[1]#export'!A4="","",'[1]#fixed_data'!$B$6)</f>
        <v>John Lyon's Charity</v>
      </c>
      <c r="R3" s="13" t="str">
        <f>IF('[1]#export'!A4="","",IF('[1]#export'!N4="","",'[1]#export'!N4))</f>
        <v>SHAF</v>
      </c>
      <c r="S3" s="17" t="str">
        <f>IF('[1]#export'!A4="","",IF('[1]#export'!M4="","",'[1]#export'!M4))</f>
        <v>COVID-19</v>
      </c>
      <c r="T3" s="17" t="str">
        <f>IF('[1]#export'!A4="","",IF(AND(VALUE('[1]#export'!K4)&gt;12,OR('[1]#export'!M4="Bursary",'[1]#export'!M4="Main Grant")),"Multiple year grants are approved in principle for the full term as outlined but are subject to satisfactory reporting and annual authority from the Charity's Trustee to release each tranche.",""))</f>
        <v/>
      </c>
      <c r="U3" s="17" t="str">
        <f>IF('[1]#export'!A4="","",IF('[1]#export'!Q4="","",'[1]#export'!Q4))</f>
        <v>Direct Project Costs</v>
      </c>
      <c r="V3" s="17" t="str">
        <f>IF('[1]#export'!A4="","",IF('[1]#export'!O4="","",'[1]#export'!O4))</f>
        <v>Arts &amp; Science</v>
      </c>
      <c r="W3" s="17" t="str">
        <f>IF('[1]#export'!O4="","",'[1]#export'!$O$2)</f>
        <v>Programme Area</v>
      </c>
      <c r="X3" s="17" t="str">
        <f>IF('[1]#export'!A4="","",IF('[1]#export'!P4="","",'[1]#export'!P4))</f>
        <v>5-11 (Primary Children)</v>
      </c>
      <c r="Y3" s="17" t="str">
        <f>IF('[1]#export'!P4="","",'[1]#export'!$P$2)</f>
        <v>Age Group</v>
      </c>
      <c r="Z3" s="18">
        <f>IF('[1]#export'!A4="","",'[1]#export'!I4)</f>
        <v>44105</v>
      </c>
      <c r="AA3" s="13" t="str">
        <f>IF('[1]#export'!A4="","",'[1]#fixed_data'!$B$8)</f>
        <v>http://jlc.london/</v>
      </c>
    </row>
    <row r="4" spans="1:27">
      <c r="A4" s="13" t="str">
        <f>IF('[1]#export'!A5="","",CONCATENATE('[1]#fixed_data'!$B$2&amp;'[1]#export'!A5))</f>
        <v>360G-JLC-108356</v>
      </c>
      <c r="B4" s="13" t="str">
        <f>IF('[1]#export'!A5="","",CONCATENATE('[1]#export'!N5&amp;" grant to "&amp;'[1]#export'!B5))</f>
        <v>COVID-19 grant to Action on Disability</v>
      </c>
      <c r="C4" s="13" t="str">
        <f>IF('[1]#export'!A5="","",'[1]#export'!D5)</f>
        <v xml:space="preserve">COVID-19: LCR Wave 3 - Core costs of the youth service </v>
      </c>
      <c r="D4" s="13" t="str">
        <f>IF('[1]#export'!A5="","",'[1]#fixed_data'!$B$3)</f>
        <v>GBP</v>
      </c>
      <c r="E4" s="14">
        <f>IF('[1]#export'!A5="","",'[1]#export'!E5)</f>
        <v>29600</v>
      </c>
      <c r="F4" s="15" t="str">
        <f>IF('[1]#export'!A5="","",TEXT('[1]#export'!F5,"yyyy-mm-dd"))</f>
        <v>2020-09-14</v>
      </c>
      <c r="G4" s="15" t="str">
        <f>IF('[1]#export'!A5="","",IF('[1]#export'!J5="","",TEXT('[1]#export'!J5,"yyyy-mm-dd")))</f>
        <v>2020-10-01</v>
      </c>
      <c r="H4" s="13" t="str">
        <f>IF('[1]#export'!A5="","",'[1]#export'!K5)</f>
        <v>6</v>
      </c>
      <c r="I4" s="13" t="str">
        <f>IF('[1]#export'!A5="","",IF(LEFT('[1]#export'!C5,3)="GB-",'[1]#export'!C5,IF(AND(K4="",L4=""),'[1]#fixed_data'!$B$4&amp;SUBSTITUTE(J4," ","-"),IF(K4="","GB-COH-"&amp;L4,IF(LEFT(K4,2)="SC","GB-SC-"&amp;K4,IF(AND(LEFT(K4,1)="1",LEN(K4)=6),"GB-NIC-"&amp;K4,"GB-CHC-"&amp;K4))))))</f>
        <v>GB-CHC-1091518</v>
      </c>
      <c r="J4" s="13" t="str">
        <f>IF('[1]#export'!A5="","",'[1]#export'!B5)</f>
        <v>Action on Disability</v>
      </c>
      <c r="K4" s="16" t="str">
        <f>IF('[1]#export'!A5="","",IF(ISBLANK('[1]#export'!C5),"",IF(LEFT('[1]#export'!C5,3)="GB-","",'[1]#export'!C5)))</f>
        <v>1091518</v>
      </c>
      <c r="L4" s="16"/>
      <c r="M4" s="13" t="str">
        <f>IF('[1]#export'!A5="","",IF('[1]#export'!H5="","",'[1]#export'!H5))</f>
        <v>SW67SR</v>
      </c>
      <c r="N4" s="13" t="str">
        <f>IF('[1]#export'!A5="","",IF('[1]#export'!L5="","",IF(LEFT('[1]#export'!L5,4)="http",'[1]#export'!L5,"http://"&amp;TRIM('[1]#export'!L5))))</f>
        <v>https://actionondisability.org.uk/</v>
      </c>
      <c r="O4" s="13" t="str">
        <f>IF('[1]#export'!A5="","",IF('[1]#export'!G5="","",IF(LEFT('[1]#export'!G5,13)="Discretionary","Multiple Boroughs",SUBSTITUTE('[1]#export'!G5,CHAR(10),", "))))</f>
        <v>Hammersmith &amp; Fulham, Kensington &amp; Chelsea</v>
      </c>
      <c r="P4" s="13" t="str">
        <f>IF('[1]#export'!A5="","",'[1]#fixed_data'!$B$5)</f>
        <v>GB-CHC-237725</v>
      </c>
      <c r="Q4" s="13" t="str">
        <f>IF('[1]#export'!A5="","",'[1]#fixed_data'!$B$6)</f>
        <v>John Lyon's Charity</v>
      </c>
      <c r="R4" s="13" t="str">
        <f>IF('[1]#export'!A5="","",IF('[1]#export'!N5="","",'[1]#export'!N5))</f>
        <v>COVID-19</v>
      </c>
      <c r="S4" s="17" t="str">
        <f>IF('[1]#export'!A5="","",IF('[1]#export'!M5="","",'[1]#export'!M5))</f>
        <v>COVID-19</v>
      </c>
      <c r="T4" s="17" t="str">
        <f>IF('[1]#export'!A5="","",IF(AND(VALUE('[1]#export'!K5)&gt;12,OR('[1]#export'!M5="Bursary",'[1]#export'!M5="Main Grant")),"Multiple year grants are approved in principle for the full term as outlined but are subject to satisfactory reporting and annual authority from the Charity's Trustee to release each tranche.",""))</f>
        <v/>
      </c>
      <c r="U4" s="17" t="str">
        <f>IF('[1]#export'!A5="","",IF('[1]#export'!Q5="","",'[1]#export'!Q5))</f>
        <v>Core Costs</v>
      </c>
      <c r="V4" s="17" t="str">
        <f>IF('[1]#export'!A5="","",IF('[1]#export'!O5="","",'[1]#export'!O5))</f>
        <v>Special Needs &amp; Disabilities</v>
      </c>
      <c r="W4" s="17" t="str">
        <f>IF('[1]#export'!O5="","",'[1]#export'!$O$2)</f>
        <v>Programme Area</v>
      </c>
      <c r="X4" s="17" t="str">
        <f>IF('[1]#export'!A5="","",IF('[1]#export'!P5="","",'[1]#export'!P5))</f>
        <v>11-19 (Secondary YP)</v>
      </c>
      <c r="Y4" s="17" t="str">
        <f>IF('[1]#export'!P5="","",'[1]#export'!$P$2)</f>
        <v>Age Group</v>
      </c>
      <c r="Z4" s="18">
        <f>IF('[1]#export'!A5="","",'[1]#export'!I5)</f>
        <v>44088</v>
      </c>
      <c r="AA4" s="13" t="str">
        <f>IF('[1]#export'!A5="","",'[1]#fixed_data'!$B$8)</f>
        <v>http://jlc.london/</v>
      </c>
    </row>
    <row r="5" spans="1:27">
      <c r="A5" s="13" t="str">
        <f>IF('[1]#export'!A6="","",CONCATENATE('[1]#fixed_data'!$B$2&amp;'[1]#export'!A6))</f>
        <v>360G-JLC-108292</v>
      </c>
      <c r="B5" s="13" t="str">
        <f>IF('[1]#export'!A6="","",CONCATENATE('[1]#export'!N6&amp;" grant to "&amp;'[1]#export'!B6))</f>
        <v>COVID-19 grant to Association of Charitable Foundations</v>
      </c>
      <c r="C5" s="13" t="str">
        <f>IF('[1]#export'!A6="","",'[1]#export'!D6)</f>
        <v>COVID 19 Response: Funders' Collaborative Hub</v>
      </c>
      <c r="D5" s="13" t="str">
        <f>IF('[1]#export'!A6="","",'[1]#fixed_data'!$B$3)</f>
        <v>GBP</v>
      </c>
      <c r="E5" s="14">
        <f>IF('[1]#export'!A6="","",'[1]#export'!E6)</f>
        <v>5000</v>
      </c>
      <c r="F5" s="15" t="str">
        <f>IF('[1]#export'!A6="","",TEXT('[1]#export'!F6,"yyyy-mm-dd"))</f>
        <v>2020-09-14</v>
      </c>
      <c r="G5" s="15" t="str">
        <f>IF('[1]#export'!A6="","",IF('[1]#export'!J6="","",TEXT('[1]#export'!J6,"yyyy-mm-dd")))</f>
        <v>2020-10-01</v>
      </c>
      <c r="H5" s="13" t="str">
        <f>IF('[1]#export'!A6="","",'[1]#export'!K6)</f>
        <v>3</v>
      </c>
      <c r="I5" s="13" t="str">
        <f>IF('[1]#export'!A6="","",IF(LEFT('[1]#export'!C6,3)="GB-",'[1]#export'!C6,IF(AND(K5="",L5=""),'[1]#fixed_data'!$B$4&amp;SUBSTITUTE(J5," ","-"),IF(K5="","GB-COH-"&amp;L5,IF(LEFT(K5,2)="SC","GB-SC-"&amp;K5,IF(AND(LEFT(K5,1)="1",LEN(K5)=6),"GB-NIC-"&amp;K5,"GB-CHC-"&amp;K5))))))</f>
        <v>GB-CHC-802171</v>
      </c>
      <c r="J5" s="13" t="str">
        <f>IF('[1]#export'!A6="","",'[1]#export'!B6)</f>
        <v>Association of Charitable Foundations</v>
      </c>
      <c r="K5" s="16" t="str">
        <f>IF('[1]#export'!A6="","",IF(ISBLANK('[1]#export'!C6),"",IF(LEFT('[1]#export'!C6,3)="GB-","",'[1]#export'!C6)))</f>
        <v>802171</v>
      </c>
      <c r="L5" s="16"/>
      <c r="M5" s="13" t="str">
        <f>IF('[1]#export'!A6="","",IF('[1]#export'!H6="","",'[1]#export'!H6))</f>
        <v>E1 6LS</v>
      </c>
      <c r="N5" s="13" t="str">
        <f>IF('[1]#export'!A6="","",IF('[1]#export'!L6="","",IF(LEFT('[1]#export'!L6,4)="http",'[1]#export'!L6,"http://"&amp;TRIM('[1]#export'!L6))))</f>
        <v>http://www.acf.org.uk</v>
      </c>
      <c r="O5" s="13" t="str">
        <f>IF('[1]#export'!A6="","",IF('[1]#export'!G6="","",IF(LEFT('[1]#export'!G6,13)="Discretionary","Multiple Boroughs",SUBSTITUTE('[1]#export'!G6,CHAR(10),", "))))</f>
        <v>Multiple Boroughs</v>
      </c>
      <c r="P5" s="13" t="str">
        <f>IF('[1]#export'!A6="","",'[1]#fixed_data'!$B$5)</f>
        <v>GB-CHC-237725</v>
      </c>
      <c r="Q5" s="13" t="str">
        <f>IF('[1]#export'!A6="","",'[1]#fixed_data'!$B$6)</f>
        <v>John Lyon's Charity</v>
      </c>
      <c r="R5" s="13" t="str">
        <f>IF('[1]#export'!A6="","",IF('[1]#export'!N6="","",'[1]#export'!N6))</f>
        <v>COVID-19</v>
      </c>
      <c r="S5" s="17" t="str">
        <f>IF('[1]#export'!A6="","",IF('[1]#export'!M6="","",'[1]#export'!M6))</f>
        <v>COVID-19</v>
      </c>
      <c r="T5" s="17" t="str">
        <f>IF('[1]#export'!A6="","",IF(AND(VALUE('[1]#export'!K6)&gt;12,OR('[1]#export'!M6="Bursary",'[1]#export'!M6="Main Grant")),"Multiple year grants are approved in principle for the full term as outlined but are subject to satisfactory reporting and annual authority from the Charity's Trustee to release each tranche.",""))</f>
        <v/>
      </c>
      <c r="U5" s="17" t="str">
        <f>IF('[1]#export'!A6="","",IF('[1]#export'!Q6="","",'[1]#export'!Q6))</f>
        <v>Salary Costs</v>
      </c>
      <c r="V5" s="17" t="str">
        <f>IF('[1]#export'!A6="","",IF('[1]#export'!O6="","",'[1]#export'!O6))</f>
        <v>Capacity Building</v>
      </c>
      <c r="W5" s="17" t="str">
        <f>IF('[1]#export'!O6="","",'[1]#export'!$O$2)</f>
        <v>Programme Area</v>
      </c>
      <c r="X5" s="17" t="str">
        <f>IF('[1]#export'!A6="","",IF('[1]#export'!P6="","",'[1]#export'!P6))</f>
        <v>0-25 Years Old</v>
      </c>
      <c r="Y5" s="17" t="str">
        <f>IF('[1]#export'!P6="","",'[1]#export'!$P$2)</f>
        <v>Age Group</v>
      </c>
      <c r="Z5" s="18">
        <f>IF('[1]#export'!A6="","",'[1]#export'!I6)</f>
        <v>44109</v>
      </c>
      <c r="AA5" s="13" t="str">
        <f>IF('[1]#export'!A6="","",'[1]#fixed_data'!$B$8)</f>
        <v>http://jlc.london/</v>
      </c>
    </row>
    <row r="6" spans="1:27">
      <c r="A6" s="13" t="str">
        <f>IF('[1]#export'!A7="","",CONCATENATE('[1]#fixed_data'!$B$2&amp;'[1]#export'!A7))</f>
        <v>360G-JLC-108364</v>
      </c>
      <c r="B6" s="13" t="str">
        <f>IF('[1]#export'!A7="","",CONCATENATE('[1]#export'!N7&amp;" grant to "&amp;'[1]#export'!B7))</f>
        <v>COVID-19 grant to Brent Centre for Young People</v>
      </c>
      <c r="C6" s="13" t="str">
        <f>IF('[1]#export'!A7="","",'[1]#export'!D7)</f>
        <v>COVID-19: LCR Wave 3 - Additional Therapy in Schools</v>
      </c>
      <c r="D6" s="13" t="str">
        <f>IF('[1]#export'!A7="","",'[1]#fixed_data'!$B$3)</f>
        <v>GBP</v>
      </c>
      <c r="E6" s="14">
        <f>IF('[1]#export'!A7="","",'[1]#export'!E7)</f>
        <v>46600</v>
      </c>
      <c r="F6" s="15" t="str">
        <f>IF('[1]#export'!A7="","",TEXT('[1]#export'!F7,"yyyy-mm-dd"))</f>
        <v>2020-09-14</v>
      </c>
      <c r="G6" s="15" t="str">
        <f>IF('[1]#export'!A7="","",IF('[1]#export'!J7="","",TEXT('[1]#export'!J7,"yyyy-mm-dd")))</f>
        <v>2020-10-01</v>
      </c>
      <c r="H6" s="13" t="str">
        <f>IF('[1]#export'!A7="","",'[1]#export'!K7)</f>
        <v>6</v>
      </c>
      <c r="I6" s="13" t="str">
        <f>IF('[1]#export'!A7="","",IF(LEFT('[1]#export'!C7,3)="GB-",'[1]#export'!C7,IF(AND(K6="",L6=""),'[1]#fixed_data'!$B$4&amp;SUBSTITUTE(J6," ","-"),IF(K6="","GB-COH-"&amp;L6,IF(LEFT(K6,2)="SC","GB-SC-"&amp;K6,IF(AND(LEFT(K6,1)="1",LEN(K6)=6),"GB-NIC-"&amp;K6,"GB-CHC-"&amp;K6))))))</f>
        <v>GB-CHC-1081903</v>
      </c>
      <c r="J6" s="13" t="str">
        <f>IF('[1]#export'!A7="","",'[1]#export'!B7)</f>
        <v>Brent Centre for Young People</v>
      </c>
      <c r="K6" s="16" t="str">
        <f>IF('[1]#export'!A7="","",IF(ISBLANK('[1]#export'!C7),"",IF(LEFT('[1]#export'!C7,3)="GB-","",'[1]#export'!C7)))</f>
        <v>1081903</v>
      </c>
      <c r="L6" s="16"/>
      <c r="M6" s="13" t="str">
        <f>IF('[1]#export'!A7="","",IF('[1]#export'!H7="","",'[1]#export'!H7))</f>
        <v>NW6 7TT</v>
      </c>
      <c r="N6" s="13" t="str">
        <f>IF('[1]#export'!A7="","",IF('[1]#export'!L7="","",IF(LEFT('[1]#export'!L7,4)="http",'[1]#export'!L7,"http://"&amp;TRIM('[1]#export'!L7))))</f>
        <v>http://www.brentcentre.org.uk</v>
      </c>
      <c r="O6" s="13" t="str">
        <f>IF('[1]#export'!A7="","",IF('[1]#export'!G7="","",IF(LEFT('[1]#export'!G7,13)="Discretionary","Multiple Boroughs",SUBSTITUTE('[1]#export'!G7,CHAR(10),", "))))</f>
        <v>Brent</v>
      </c>
      <c r="P6" s="13" t="str">
        <f>IF('[1]#export'!A7="","",'[1]#fixed_data'!$B$5)</f>
        <v>GB-CHC-237725</v>
      </c>
      <c r="Q6" s="13" t="str">
        <f>IF('[1]#export'!A7="","",'[1]#fixed_data'!$B$6)</f>
        <v>John Lyon's Charity</v>
      </c>
      <c r="R6" s="13" t="str">
        <f>IF('[1]#export'!A7="","",IF('[1]#export'!N7="","",'[1]#export'!N7))</f>
        <v>COVID-19</v>
      </c>
      <c r="S6" s="17" t="str">
        <f>IF('[1]#export'!A7="","",IF('[1]#export'!M7="","",'[1]#export'!M7))</f>
        <v>COVID-19</v>
      </c>
      <c r="T6" s="17" t="str">
        <f>IF('[1]#export'!A7="","",IF(AND(VALUE('[1]#export'!K7)&gt;12,OR('[1]#export'!M7="Bursary",'[1]#export'!M7="Main Grant")),"Multiple year grants are approved in principle for the full term as outlined but are subject to satisfactory reporting and annual authority from the Charity's Trustee to release each tranche.",""))</f>
        <v/>
      </c>
      <c r="U6" s="17" t="str">
        <f>IF('[1]#export'!A7="","",IF('[1]#export'!Q7="","",'[1]#export'!Q7))</f>
        <v>Salary Costs</v>
      </c>
      <c r="V6" s="17" t="str">
        <f>IF('[1]#export'!A7="","",IF('[1]#export'!O7="","",'[1]#export'!O7))</f>
        <v>Emotional Wellbeing</v>
      </c>
      <c r="W6" s="17" t="str">
        <f>IF('[1]#export'!O7="","",'[1]#export'!$O$2)</f>
        <v>Programme Area</v>
      </c>
      <c r="X6" s="17" t="str">
        <f>IF('[1]#export'!A7="","",IF('[1]#export'!P7="","",'[1]#export'!P7))</f>
        <v>5-19 (School Age CYP)</v>
      </c>
      <c r="Y6" s="17" t="str">
        <f>IF('[1]#export'!P7="","",'[1]#export'!$P$2)</f>
        <v>Age Group</v>
      </c>
      <c r="Z6" s="18">
        <f>IF('[1]#export'!A7="","",'[1]#export'!I7)</f>
        <v>44095</v>
      </c>
      <c r="AA6" s="13" t="str">
        <f>IF('[1]#export'!A7="","",'[1]#fixed_data'!$B$8)</f>
        <v>http://jlc.london/</v>
      </c>
    </row>
    <row r="7" spans="1:27">
      <c r="A7" s="13" t="str">
        <f>IF('[1]#export'!A8="","",CONCATENATE('[1]#fixed_data'!$B$2&amp;'[1]#export'!A8))</f>
        <v>360G-JLC-108372</v>
      </c>
      <c r="B7" s="13" t="str">
        <f>IF('[1]#export'!A8="","",CONCATENATE('[1]#export'!N8&amp;" grant to "&amp;'[1]#export'!B8))</f>
        <v>COVID-19 grant to Contact</v>
      </c>
      <c r="C7" s="13" t="str">
        <f>IF('[1]#export'!A8="","",'[1]#export'!D8)</f>
        <v>COVID-19: LCR Wave 3 - Wellbeing Support for families</v>
      </c>
      <c r="D7" s="13" t="str">
        <f>IF('[1]#export'!A8="","",'[1]#fixed_data'!$B$3)</f>
        <v>GBP</v>
      </c>
      <c r="E7" s="14">
        <f>IF('[1]#export'!A8="","",'[1]#export'!E8)</f>
        <v>24000</v>
      </c>
      <c r="F7" s="15" t="str">
        <f>IF('[1]#export'!A8="","",TEXT('[1]#export'!F8,"yyyy-mm-dd"))</f>
        <v>2020-09-14</v>
      </c>
      <c r="G7" s="15" t="str">
        <f>IF('[1]#export'!A8="","",IF('[1]#export'!J8="","",TEXT('[1]#export'!J8,"yyyy-mm-dd")))</f>
        <v>2020-10-01</v>
      </c>
      <c r="H7" s="13" t="str">
        <f>IF('[1]#export'!A8="","",'[1]#export'!K8)</f>
        <v>6</v>
      </c>
      <c r="I7" s="13" t="str">
        <f>IF('[1]#export'!A8="","",IF(LEFT('[1]#export'!C8,3)="GB-",'[1]#export'!C8,IF(AND(K7="",L7=""),'[1]#fixed_data'!$B$4&amp;SUBSTITUTE(J7," ","-"),IF(K7="","GB-COH-"&amp;L7,IF(LEFT(K7,2)="SC","GB-SC-"&amp;K7,IF(AND(LEFT(K7,1)="1",LEN(K7)=6),"GB-NIC-"&amp;K7,"GB-CHC-"&amp;K7))))))</f>
        <v>GB-CHC-284912</v>
      </c>
      <c r="J7" s="13" t="str">
        <f>IF('[1]#export'!A8="","",'[1]#export'!B8)</f>
        <v>Contact</v>
      </c>
      <c r="K7" s="16" t="str">
        <f>IF('[1]#export'!A8="","",IF(ISBLANK('[1]#export'!C8),"",IF(LEFT('[1]#export'!C8,3)="GB-","",'[1]#export'!C8)))</f>
        <v>284912</v>
      </c>
      <c r="L7" s="16"/>
      <c r="M7" s="13" t="str">
        <f>IF('[1]#export'!A8="","",IF('[1]#export'!H8="","",'[1]#export'!H8))</f>
        <v>EC1V 1JN</v>
      </c>
      <c r="N7" s="13" t="str">
        <f>IF('[1]#export'!A8="","",IF('[1]#export'!L8="","",IF(LEFT('[1]#export'!L8,4)="http",'[1]#export'!L8,"http://"&amp;TRIM('[1]#export'!L8))))</f>
        <v>http://https://contact.org.uk/</v>
      </c>
      <c r="O7" s="13" t="str">
        <f>IF('[1]#export'!A8="","",IF('[1]#export'!G8="","",IF(LEFT('[1]#export'!G8,13)="Discretionary","Multiple Boroughs",SUBSTITUTE('[1]#export'!G8,CHAR(10),", "))))</f>
        <v>Ealing, Brent, Hammersmith &amp; Fulham</v>
      </c>
      <c r="P7" s="13" t="str">
        <f>IF('[1]#export'!A8="","",'[1]#fixed_data'!$B$5)</f>
        <v>GB-CHC-237725</v>
      </c>
      <c r="Q7" s="13" t="str">
        <f>IF('[1]#export'!A8="","",'[1]#fixed_data'!$B$6)</f>
        <v>John Lyon's Charity</v>
      </c>
      <c r="R7" s="13" t="str">
        <f>IF('[1]#export'!A8="","",IF('[1]#export'!N8="","",'[1]#export'!N8))</f>
        <v>COVID-19</v>
      </c>
      <c r="S7" s="17" t="str">
        <f>IF('[1]#export'!A8="","",IF('[1]#export'!M8="","",'[1]#export'!M8))</f>
        <v>COVID-19</v>
      </c>
      <c r="T7" s="17" t="str">
        <f>IF('[1]#export'!A8="","",IF(AND(VALUE('[1]#export'!K8)&gt;12,OR('[1]#export'!M8="Bursary",'[1]#export'!M8="Main Grant")),"Multiple year grants are approved in principle for the full term as outlined but are subject to satisfactory reporting and annual authority from the Charity's Trustee to release each tranche.",""))</f>
        <v/>
      </c>
      <c r="U7" s="17" t="str">
        <f>IF('[1]#export'!A8="","",IF('[1]#export'!Q8="","",'[1]#export'!Q8))</f>
        <v>Direct Project Costs</v>
      </c>
      <c r="V7" s="17" t="str">
        <f>IF('[1]#export'!A8="","",IF('[1]#export'!O8="","",'[1]#export'!O8))</f>
        <v>Special Needs &amp; Disabilities</v>
      </c>
      <c r="W7" s="17" t="str">
        <f>IF('[1]#export'!O8="","",'[1]#export'!$O$2)</f>
        <v>Programme Area</v>
      </c>
      <c r="X7" s="17" t="str">
        <f>IF('[1]#export'!A8="","",IF('[1]#export'!P8="","",'[1]#export'!P8))</f>
        <v>Families</v>
      </c>
      <c r="Y7" s="17" t="str">
        <f>IF('[1]#export'!P8="","",'[1]#export'!$P$2)</f>
        <v>Age Group</v>
      </c>
      <c r="Z7" s="18">
        <f>IF('[1]#export'!A8="","",'[1]#export'!I8)</f>
        <v>44088</v>
      </c>
      <c r="AA7" s="13" t="str">
        <f>IF('[1]#export'!A8="","",'[1]#fixed_data'!$B$8)</f>
        <v>http://jlc.london/</v>
      </c>
    </row>
    <row r="8" spans="1:27">
      <c r="A8" s="13" t="str">
        <f>IF('[1]#export'!A9="","",CONCATENATE('[1]#fixed_data'!$B$2&amp;'[1]#export'!A9))</f>
        <v>360G-JLC-108360</v>
      </c>
      <c r="B8" s="13" t="str">
        <f>IF('[1]#export'!A9="","",CONCATENATE('[1]#export'!N9&amp;" grant to "&amp;'[1]#export'!B9))</f>
        <v>COVID-19 grant to Earls Court Youth Club</v>
      </c>
      <c r="C8" s="13" t="str">
        <f>IF('[1]#export'!A9="","",'[1]#export'!D9)</f>
        <v>COVID-19: LCR Wave 3 - Extension of the Junior Youth Club</v>
      </c>
      <c r="D8" s="13" t="str">
        <f>IF('[1]#export'!A9="","",'[1]#fixed_data'!$B$3)</f>
        <v>GBP</v>
      </c>
      <c r="E8" s="14">
        <f>IF('[1]#export'!A9="","",'[1]#export'!E9)</f>
        <v>25000</v>
      </c>
      <c r="F8" s="15" t="str">
        <f>IF('[1]#export'!A9="","",TEXT('[1]#export'!F9,"yyyy-mm-dd"))</f>
        <v>2020-09-14</v>
      </c>
      <c r="G8" s="15" t="str">
        <f>IF('[1]#export'!A9="","",IF('[1]#export'!J9="","",TEXT('[1]#export'!J9,"yyyy-mm-dd")))</f>
        <v>2020-09-14</v>
      </c>
      <c r="H8" s="13" t="str">
        <f>IF('[1]#export'!A9="","",'[1]#export'!K9)</f>
        <v>4</v>
      </c>
      <c r="I8" s="13" t="str">
        <f>IF('[1]#export'!A9="","",IF(LEFT('[1]#export'!C9,3)="GB-",'[1]#export'!C9,IF(AND(K8="",L8=""),'[1]#fixed_data'!$B$4&amp;SUBSTITUTE(J8," ","-"),IF(K8="","GB-COH-"&amp;L8,IF(LEFT(K8,2)="SC","GB-SC-"&amp;K8,IF(AND(LEFT(K8,1)="1",LEN(K8)=6),"GB-NIC-"&amp;K8,"GB-CHC-"&amp;K8))))))</f>
        <v>GB-CHC-273199</v>
      </c>
      <c r="J8" s="13" t="str">
        <f>IF('[1]#export'!A9="","",'[1]#export'!B9)</f>
        <v>Earls Court Youth Club</v>
      </c>
      <c r="K8" s="16" t="str">
        <f>IF('[1]#export'!A9="","",IF(ISBLANK('[1]#export'!C9),"",IF(LEFT('[1]#export'!C9,3)="GB-","",'[1]#export'!C9)))</f>
        <v>273199</v>
      </c>
      <c r="L8" s="16"/>
      <c r="M8" s="13" t="str">
        <f>IF('[1]#export'!A9="","",IF('[1]#export'!H9="","",'[1]#export'!H9))</f>
        <v>SW10 9AF</v>
      </c>
      <c r="N8" s="13" t="str">
        <f>IF('[1]#export'!A9="","",IF('[1]#export'!L9="","",IF(LEFT('[1]#export'!L9,4)="http",'[1]#export'!L9,"http://"&amp;TRIM('[1]#export'!L9))))</f>
        <v>http://www.ecyc.org.uk</v>
      </c>
      <c r="O8" s="13" t="str">
        <f>IF('[1]#export'!A9="","",IF('[1]#export'!G9="","",IF(LEFT('[1]#export'!G9,13)="Discretionary","Multiple Boroughs",SUBSTITUTE('[1]#export'!G9,CHAR(10),", "))))</f>
        <v>Kensington &amp; Chelsea</v>
      </c>
      <c r="P8" s="13" t="str">
        <f>IF('[1]#export'!A9="","",'[1]#fixed_data'!$B$5)</f>
        <v>GB-CHC-237725</v>
      </c>
      <c r="Q8" s="13" t="str">
        <f>IF('[1]#export'!A9="","",'[1]#fixed_data'!$B$6)</f>
        <v>John Lyon's Charity</v>
      </c>
      <c r="R8" s="13" t="str">
        <f>IF('[1]#export'!A9="","",IF('[1]#export'!N9="","",'[1]#export'!N9))</f>
        <v>COVID-19</v>
      </c>
      <c r="S8" s="17" t="str">
        <f>IF('[1]#export'!A9="","",IF('[1]#export'!M9="","",'[1]#export'!M9))</f>
        <v>COVID-19</v>
      </c>
      <c r="T8" s="17" t="str">
        <f>IF('[1]#export'!A9="","",IF(AND(VALUE('[1]#export'!K9)&gt;12,OR('[1]#export'!M9="Bursary",'[1]#export'!M9="Main Grant")),"Multiple year grants are approved in principle for the full term as outlined but are subject to satisfactory reporting and annual authority from the Charity's Trustee to release each tranche.",""))</f>
        <v/>
      </c>
      <c r="U8" s="17" t="str">
        <f>IF('[1]#export'!A9="","",IF('[1]#export'!Q9="","",'[1]#export'!Q9))</f>
        <v>Salary Costs</v>
      </c>
      <c r="V8" s="17" t="str">
        <f>IF('[1]#export'!A9="","",IF('[1]#export'!O9="","",'[1]#export'!O9))</f>
        <v>Youth Clubs &amp; Youth Activities</v>
      </c>
      <c r="W8" s="17" t="str">
        <f>IF('[1]#export'!O9="","",'[1]#export'!$O$2)</f>
        <v>Programme Area</v>
      </c>
      <c r="X8" s="17" t="str">
        <f>IF('[1]#export'!A9="","",IF('[1]#export'!P9="","",'[1]#export'!P9))</f>
        <v>5-19 (School Age CYP)</v>
      </c>
      <c r="Y8" s="17" t="str">
        <f>IF('[1]#export'!P9="","",'[1]#export'!$P$2)</f>
        <v>Age Group</v>
      </c>
      <c r="Z8" s="18">
        <f>IF('[1]#export'!A9="","",'[1]#export'!I9)</f>
        <v>44104</v>
      </c>
      <c r="AA8" s="13" t="str">
        <f>IF('[1]#export'!A9="","",'[1]#fixed_data'!$B$8)</f>
        <v>http://jlc.london/</v>
      </c>
    </row>
    <row r="9" spans="1:27">
      <c r="A9" s="13" t="str">
        <f>IF('[1]#export'!A10="","",CONCATENATE('[1]#fixed_data'!$B$2&amp;'[1]#export'!A10))</f>
        <v>360G-JLC-108357</v>
      </c>
      <c r="B9" s="13" t="str">
        <f>IF('[1]#export'!A10="","",CONCATENATE('[1]#export'!N10&amp;" grant to "&amp;'[1]#export'!B10))</f>
        <v>COVID-19 grant to Foundling Museum</v>
      </c>
      <c r="C9" s="13" t="str">
        <f>IF('[1]#export'!A10="","",'[1]#export'!D10)</f>
        <v>COVID-19: LCR Wave 3 - Head of Learning salary</v>
      </c>
      <c r="D9" s="13" t="str">
        <f>IF('[1]#export'!A10="","",'[1]#fixed_data'!$B$3)</f>
        <v>GBP</v>
      </c>
      <c r="E9" s="14">
        <f>IF('[1]#export'!A10="","",'[1]#export'!E10)</f>
        <v>10000</v>
      </c>
      <c r="F9" s="15" t="str">
        <f>IF('[1]#export'!A10="","",TEXT('[1]#export'!F10,"yyyy-mm-dd"))</f>
        <v>2020-09-14</v>
      </c>
      <c r="G9" s="15" t="str">
        <f>IF('[1]#export'!A10="","",IF('[1]#export'!J10="","",TEXT('[1]#export'!J10,"yyyy-mm-dd")))</f>
        <v>2020-10-01</v>
      </c>
      <c r="H9" s="13" t="str">
        <f>IF('[1]#export'!A10="","",'[1]#export'!K10)</f>
        <v>4</v>
      </c>
      <c r="I9" s="13" t="str">
        <f>IF('[1]#export'!A10="","",IF(LEFT('[1]#export'!C10,3)="GB-",'[1]#export'!C10,IF(AND(K9="",L9=""),'[1]#fixed_data'!$B$4&amp;SUBSTITUTE(J9," ","-"),IF(K9="","GB-COH-"&amp;L9,IF(LEFT(K9,2)="SC","GB-SC-"&amp;K9,IF(AND(LEFT(K9,1)="1",LEN(K9)=6),"GB-NIC-"&amp;K9,"GB-CHC-"&amp;K9))))))</f>
        <v>GB-CHC-1071167</v>
      </c>
      <c r="J9" s="13" t="str">
        <f>IF('[1]#export'!A10="","",'[1]#export'!B10)</f>
        <v>Foundling Museum</v>
      </c>
      <c r="K9" s="16" t="str">
        <f>IF('[1]#export'!A10="","",IF(ISBLANK('[1]#export'!C10),"",IF(LEFT('[1]#export'!C10,3)="GB-","",'[1]#export'!C10)))</f>
        <v>1071167</v>
      </c>
      <c r="L9" s="16"/>
      <c r="M9" s="13" t="str">
        <f>IF('[1]#export'!A10="","",IF('[1]#export'!H10="","",'[1]#export'!H10))</f>
        <v>WC1N 1AZ</v>
      </c>
      <c r="N9" s="13" t="str">
        <f>IF('[1]#export'!A10="","",IF('[1]#export'!L10="","",IF(LEFT('[1]#export'!L10,4)="http",'[1]#export'!L10,"http://"&amp;TRIM('[1]#export'!L10))))</f>
        <v>http://www.foundlingmuseum.org.uk</v>
      </c>
      <c r="O9" s="13" t="str">
        <f>IF('[1]#export'!A10="","",IF('[1]#export'!G10="","",IF(LEFT('[1]#export'!G10,13)="Discretionary","Multiple Boroughs",SUBSTITUTE('[1]#export'!G10,CHAR(10),", "))))</f>
        <v>Camden</v>
      </c>
      <c r="P9" s="13" t="str">
        <f>IF('[1]#export'!A10="","",'[1]#fixed_data'!$B$5)</f>
        <v>GB-CHC-237725</v>
      </c>
      <c r="Q9" s="13" t="str">
        <f>IF('[1]#export'!A10="","",'[1]#fixed_data'!$B$6)</f>
        <v>John Lyon's Charity</v>
      </c>
      <c r="R9" s="13" t="str">
        <f>IF('[1]#export'!A10="","",IF('[1]#export'!N10="","",'[1]#export'!N10))</f>
        <v>COVID-19</v>
      </c>
      <c r="S9" s="17" t="str">
        <f>IF('[1]#export'!A10="","",IF('[1]#export'!M10="","",'[1]#export'!M10))</f>
        <v>COVID-19</v>
      </c>
      <c r="T9" s="17" t="str">
        <f>IF('[1]#export'!A10="","",IF(AND(VALUE('[1]#export'!K10)&gt;12,OR('[1]#export'!M10="Bursary",'[1]#export'!M10="Main Grant")),"Multiple year grants are approved in principle for the full term as outlined but are subject to satisfactory reporting and annual authority from the Charity's Trustee to release each tranche.",""))</f>
        <v/>
      </c>
      <c r="U9" s="17" t="str">
        <f>IF('[1]#export'!A10="","",IF('[1]#export'!Q10="","",'[1]#export'!Q10))</f>
        <v>Salary Costs</v>
      </c>
      <c r="V9" s="17" t="str">
        <f>IF('[1]#export'!A10="","",IF('[1]#export'!O10="","",'[1]#export'!O10))</f>
        <v>Children &amp; Families</v>
      </c>
      <c r="W9" s="17" t="str">
        <f>IF('[1]#export'!O10="","",'[1]#export'!$O$2)</f>
        <v>Programme Area</v>
      </c>
      <c r="X9" s="17" t="str">
        <f>IF('[1]#export'!A10="","",IF('[1]#export'!P10="","",'[1]#export'!P10))</f>
        <v>0-25 Years Old</v>
      </c>
      <c r="Y9" s="17" t="str">
        <f>IF('[1]#export'!P10="","",'[1]#export'!$P$2)</f>
        <v>Age Group</v>
      </c>
      <c r="Z9" s="18">
        <f>IF('[1]#export'!A10="","",'[1]#export'!I10)</f>
        <v>44088</v>
      </c>
      <c r="AA9" s="13" t="str">
        <f>IF('[1]#export'!A10="","",'[1]#fixed_data'!$B$8)</f>
        <v>http://jlc.london/</v>
      </c>
    </row>
    <row r="10" spans="1:27">
      <c r="A10" s="13" t="str">
        <f>IF('[1]#export'!A11="","",CONCATENATE('[1]#fixed_data'!$B$2&amp;'[1]#export'!A11))</f>
        <v>360G-JLC-108353</v>
      </c>
      <c r="B10" s="13" t="str">
        <f>IF('[1]#export'!A11="","",CONCATENATE('[1]#export'!N11&amp;" grant to "&amp;'[1]#export'!B11))</f>
        <v>COVID-19 grant to Harington Scheme</v>
      </c>
      <c r="C10" s="13" t="str">
        <f>IF('[1]#export'!A11="","",'[1]#export'!D11)</f>
        <v>COVID-19: LCR Wave 3 - Reopening Training Centres</v>
      </c>
      <c r="D10" s="13" t="str">
        <f>IF('[1]#export'!A11="","",'[1]#fixed_data'!$B$3)</f>
        <v>GBP</v>
      </c>
      <c r="E10" s="14">
        <f>IF('[1]#export'!A11="","",'[1]#export'!E11)</f>
        <v>28000</v>
      </c>
      <c r="F10" s="15" t="str">
        <f>IF('[1]#export'!A11="","",TEXT('[1]#export'!F11,"yyyy-mm-dd"))</f>
        <v>2020-09-14</v>
      </c>
      <c r="G10" s="15" t="str">
        <f>IF('[1]#export'!A11="","",IF('[1]#export'!J11="","",TEXT('[1]#export'!J11,"yyyy-mm-dd")))</f>
        <v>2020-09-01</v>
      </c>
      <c r="H10" s="13" t="str">
        <f>IF('[1]#export'!A11="","",'[1]#export'!K11)</f>
        <v>6</v>
      </c>
      <c r="I10" s="13" t="str">
        <f>IF('[1]#export'!A11="","",IF(LEFT('[1]#export'!C11,3)="GB-",'[1]#export'!C11,IF(AND(K10="",L10=""),'[1]#fixed_data'!$B$4&amp;SUBSTITUTE(J10," ","-"),IF(K10="","GB-COH-"&amp;L10,IF(LEFT(K10,2)="SC","GB-SC-"&amp;K10,IF(AND(LEFT(K10,1)="1",LEN(K10)=6),"GB-NIC-"&amp;K10,"GB-CHC-"&amp;K10))))))</f>
        <v>GB-CHC-279376</v>
      </c>
      <c r="J10" s="13" t="str">
        <f>IF('[1]#export'!A11="","",'[1]#export'!B11)</f>
        <v>Harington Scheme</v>
      </c>
      <c r="K10" s="16" t="str">
        <f>IF('[1]#export'!A11="","",IF(ISBLANK('[1]#export'!C11),"",IF(LEFT('[1]#export'!C11,3)="GB-","",'[1]#export'!C11)))</f>
        <v>279376</v>
      </c>
      <c r="L10" s="16"/>
      <c r="M10" s="13" t="str">
        <f>IF('[1]#export'!A11="","",IF('[1]#export'!H11="","",'[1]#export'!H11))</f>
        <v>N6 5EH</v>
      </c>
      <c r="N10" s="13" t="str">
        <f>IF('[1]#export'!A11="","",IF('[1]#export'!L11="","",IF(LEFT('[1]#export'!L11,4)="http",'[1]#export'!L11,"http://"&amp;TRIM('[1]#export'!L11))))</f>
        <v>http://www.harington.org.uk</v>
      </c>
      <c r="O10" s="13" t="str">
        <f>IF('[1]#export'!A11="","",IF('[1]#export'!G11="","",IF(LEFT('[1]#export'!G11,13)="Discretionary","Multiple Boroughs",SUBSTITUTE('[1]#export'!G11,CHAR(10),", "))))</f>
        <v>Barnet</v>
      </c>
      <c r="P10" s="13" t="str">
        <f>IF('[1]#export'!A11="","",'[1]#fixed_data'!$B$5)</f>
        <v>GB-CHC-237725</v>
      </c>
      <c r="Q10" s="13" t="str">
        <f>IF('[1]#export'!A11="","",'[1]#fixed_data'!$B$6)</f>
        <v>John Lyon's Charity</v>
      </c>
      <c r="R10" s="13" t="str">
        <f>IF('[1]#export'!A11="","",IF('[1]#export'!N11="","",'[1]#export'!N11))</f>
        <v>COVID-19</v>
      </c>
      <c r="S10" s="17" t="str">
        <f>IF('[1]#export'!A11="","",IF('[1]#export'!M11="","",'[1]#export'!M11))</f>
        <v>COVID-19</v>
      </c>
      <c r="T10" s="17" t="str">
        <f>IF('[1]#export'!A11="","",IF(AND(VALUE('[1]#export'!K11)&gt;12,OR('[1]#export'!M11="Bursary",'[1]#export'!M11="Main Grant")),"Multiple year grants are approved in principle for the full term as outlined but are subject to satisfactory reporting and annual authority from the Charity's Trustee to release each tranche.",""))</f>
        <v/>
      </c>
      <c r="U10" s="17" t="str">
        <f>IF('[1]#export'!A11="","",IF('[1]#export'!Q11="","",'[1]#export'!Q11))</f>
        <v>Capital</v>
      </c>
      <c r="V10" s="17" t="str">
        <f>IF('[1]#export'!A11="","",IF('[1]#export'!O11="","",'[1]#export'!O11))</f>
        <v>Special Needs &amp; Disabilities</v>
      </c>
      <c r="W10" s="17" t="str">
        <f>IF('[1]#export'!O11="","",'[1]#export'!$O$2)</f>
        <v>Programme Area</v>
      </c>
      <c r="X10" s="17" t="str">
        <f>IF('[1]#export'!A11="","",IF('[1]#export'!P11="","",'[1]#export'!P11))</f>
        <v>16-25 (GCSE+)</v>
      </c>
      <c r="Y10" s="17" t="str">
        <f>IF('[1]#export'!P11="","",'[1]#export'!$P$2)</f>
        <v>Age Group</v>
      </c>
      <c r="Z10" s="18">
        <f>IF('[1]#export'!A11="","",'[1]#export'!I11)</f>
        <v>44112</v>
      </c>
      <c r="AA10" s="13" t="str">
        <f>IF('[1]#export'!A11="","",'[1]#fixed_data'!$B$8)</f>
        <v>http://jlc.london/</v>
      </c>
    </row>
    <row r="11" spans="1:27">
      <c r="A11" s="13" t="str">
        <f>IF('[1]#export'!A12="","",CONCATENATE('[1]#fixed_data'!$B$2&amp;'[1]#export'!A12))</f>
        <v>360G-JLC-108366</v>
      </c>
      <c r="B11" s="13" t="str">
        <f>IF('[1]#export'!A12="","",CONCATENATE('[1]#export'!N12&amp;" grant to "&amp;'[1]#export'!B12))</f>
        <v>COVID-19 grant to Home-Start Camden &amp; Islington</v>
      </c>
      <c r="C11" s="13" t="str">
        <f>IF('[1]#export'!A12="","",'[1]#export'!D12)</f>
        <v>COVID-19: LCR Wave 3 - Adapting the office.</v>
      </c>
      <c r="D11" s="13" t="str">
        <f>IF('[1]#export'!A12="","",'[1]#fixed_data'!$B$3)</f>
        <v>GBP</v>
      </c>
      <c r="E11" s="14">
        <f>IF('[1]#export'!A12="","",'[1]#export'!E12)</f>
        <v>5900</v>
      </c>
      <c r="F11" s="15" t="str">
        <f>IF('[1]#export'!A12="","",TEXT('[1]#export'!F12,"yyyy-mm-dd"))</f>
        <v>2020-09-14</v>
      </c>
      <c r="G11" s="15" t="str">
        <f>IF('[1]#export'!A12="","",IF('[1]#export'!J12="","",TEXT('[1]#export'!J12,"yyyy-mm-dd")))</f>
        <v>2020-09-01</v>
      </c>
      <c r="H11" s="13" t="str">
        <f>IF('[1]#export'!A12="","",'[1]#export'!K12)</f>
        <v>4</v>
      </c>
      <c r="I11" s="13" t="str">
        <f>IF('[1]#export'!A12="","",IF(LEFT('[1]#export'!C12,3)="GB-",'[1]#export'!C12,IF(AND(K11="",L11=""),'[1]#fixed_data'!$B$4&amp;SUBSTITUTE(J11," ","-"),IF(K11="","GB-COH-"&amp;L11,IF(LEFT(K11,2)="SC","GB-SC-"&amp;K11,IF(AND(LEFT(K11,1)="1",LEN(K11)=6),"GB-NIC-"&amp;K11,"GB-CHC-"&amp;K11))))))</f>
        <v>GB-CHC-1086292</v>
      </c>
      <c r="J11" s="13" t="str">
        <f>IF('[1]#export'!A12="","",'[1]#export'!B12)</f>
        <v>Home-Start Camden &amp; Islington</v>
      </c>
      <c r="K11" s="16" t="str">
        <f>IF('[1]#export'!A12="","",IF(ISBLANK('[1]#export'!C12),"",IF(LEFT('[1]#export'!C12,3)="GB-","",'[1]#export'!C12)))</f>
        <v>1086292</v>
      </c>
      <c r="L11" s="16"/>
      <c r="M11" s="13" t="str">
        <f>IF('[1]#export'!A12="","",IF('[1]#export'!H12="","",'[1]#export'!H12))</f>
        <v>NW5 2BP</v>
      </c>
      <c r="N11" s="13" t="str">
        <f>IF('[1]#export'!A12="","",IF('[1]#export'!L12="","",IF(LEFT('[1]#export'!L12,4)="http",'[1]#export'!L12,"http://"&amp;TRIM('[1]#export'!L12))))</f>
        <v>http://www.homestartcamdenandislington.org.uk</v>
      </c>
      <c r="O11" s="13" t="str">
        <f>IF('[1]#export'!A12="","",IF('[1]#export'!G12="","",IF(LEFT('[1]#export'!G12,13)="Discretionary","Multiple Boroughs",SUBSTITUTE('[1]#export'!G12,CHAR(10),", "))))</f>
        <v>Camden</v>
      </c>
      <c r="P11" s="13" t="str">
        <f>IF('[1]#export'!A12="","",'[1]#fixed_data'!$B$5)</f>
        <v>GB-CHC-237725</v>
      </c>
      <c r="Q11" s="13" t="str">
        <f>IF('[1]#export'!A12="","",'[1]#fixed_data'!$B$6)</f>
        <v>John Lyon's Charity</v>
      </c>
      <c r="R11" s="13" t="str">
        <f>IF('[1]#export'!A12="","",IF('[1]#export'!N12="","",'[1]#export'!N12))</f>
        <v>COVID-19</v>
      </c>
      <c r="S11" s="17" t="str">
        <f>IF('[1]#export'!A12="","",IF('[1]#export'!M12="","",'[1]#export'!M12))</f>
        <v>COVID-19</v>
      </c>
      <c r="T11" s="17" t="str">
        <f>IF('[1]#export'!A12="","",IF(AND(VALUE('[1]#export'!K12)&gt;12,OR('[1]#export'!M12="Bursary",'[1]#export'!M12="Main Grant")),"Multiple year grants are approved in principle for the full term as outlined but are subject to satisfactory reporting and annual authority from the Charity's Trustee to release each tranche.",""))</f>
        <v/>
      </c>
      <c r="U11" s="17" t="str">
        <f>IF('[1]#export'!A12="","",IF('[1]#export'!Q12="","",'[1]#export'!Q12))</f>
        <v>Capital</v>
      </c>
      <c r="V11" s="17" t="str">
        <f>IF('[1]#export'!A12="","",IF('[1]#export'!O12="","",'[1]#export'!O12))</f>
        <v>Children &amp; Families</v>
      </c>
      <c r="W11" s="17" t="str">
        <f>IF('[1]#export'!O12="","",'[1]#export'!$O$2)</f>
        <v>Programme Area</v>
      </c>
      <c r="X11" s="17" t="str">
        <f>IF('[1]#export'!A12="","",IF('[1]#export'!P12="","",'[1]#export'!P12))</f>
        <v>Under 5s</v>
      </c>
      <c r="Y11" s="17" t="str">
        <f>IF('[1]#export'!P12="","",'[1]#export'!$P$2)</f>
        <v>Age Group</v>
      </c>
      <c r="Z11" s="18">
        <f>IF('[1]#export'!A12="","",'[1]#export'!I12)</f>
        <v>44088</v>
      </c>
      <c r="AA11" s="13" t="str">
        <f>IF('[1]#export'!A12="","",'[1]#fixed_data'!$B$8)</f>
        <v>http://jlc.london/</v>
      </c>
    </row>
    <row r="12" spans="1:27">
      <c r="A12" s="13" t="str">
        <f>IF('[1]#export'!A13="","",CONCATENATE('[1]#fixed_data'!$B$2&amp;'[1]#export'!A13))</f>
        <v>360G-JLC-108358</v>
      </c>
      <c r="B12" s="13" t="str">
        <f>IF('[1]#export'!A13="","",CONCATENATE('[1]#export'!N13&amp;" grant to "&amp;'[1]#export'!B13))</f>
        <v>COVID-19 grant to Horn Stars</v>
      </c>
      <c r="C12" s="13" t="str">
        <f>IF('[1]#export'!A13="","",'[1]#export'!D13)</f>
        <v>COVID-19: LCR Wave 3 - DIVA Programme</v>
      </c>
      <c r="D12" s="13" t="str">
        <f>IF('[1]#export'!A13="","",'[1]#fixed_data'!$B$3)</f>
        <v>GBP</v>
      </c>
      <c r="E12" s="14">
        <f>IF('[1]#export'!A13="","",'[1]#export'!E13)</f>
        <v>8500</v>
      </c>
      <c r="F12" s="15" t="str">
        <f>IF('[1]#export'!A13="","",TEXT('[1]#export'!F13,"yyyy-mm-dd"))</f>
        <v>2020-09-14</v>
      </c>
      <c r="G12" s="15" t="str">
        <f>IF('[1]#export'!A13="","",IF('[1]#export'!J13="","",TEXT('[1]#export'!J13,"yyyy-mm-dd")))</f>
        <v>2020-09-01</v>
      </c>
      <c r="H12" s="13" t="str">
        <f>IF('[1]#export'!A13="","",'[1]#export'!K13)</f>
        <v>3</v>
      </c>
      <c r="I12" s="13" t="str">
        <f>IF('[1]#export'!A13="","",IF(LEFT('[1]#export'!C13,3)="GB-",'[1]#export'!C13,IF(AND(K12="",L12=""),'[1]#fixed_data'!$B$4&amp;SUBSTITUTE(J12," ","-"),IF(K12="","GB-COH-"&amp;L12,IF(LEFT(K12,2)="SC","GB-SC-"&amp;K12,IF(AND(LEFT(K12,1)="1",LEN(K12)=6),"GB-NIC-"&amp;K12,"GB-CHC-"&amp;K12))))))</f>
        <v>GB-CHC-1104934</v>
      </c>
      <c r="J12" s="13" t="str">
        <f>IF('[1]#export'!A13="","",'[1]#export'!B13)</f>
        <v>Horn Stars</v>
      </c>
      <c r="K12" s="16" t="str">
        <f>IF('[1]#export'!A13="","",IF(ISBLANK('[1]#export'!C13),"",IF(LEFT('[1]#export'!C13,3)="GB-","",'[1]#export'!C13)))</f>
        <v>1104934</v>
      </c>
      <c r="L12" s="16"/>
      <c r="M12" s="13" t="str">
        <f>IF('[1]#export'!A13="","",IF('[1]#export'!H13="","",'[1]#export'!H13))</f>
        <v>NW10 8BN</v>
      </c>
      <c r="N12" s="13" t="str">
        <f>IF('[1]#export'!A13="","",IF('[1]#export'!L13="","",IF(LEFT('[1]#export'!L13,4)="http",'[1]#export'!L13,"http://"&amp;TRIM('[1]#export'!L13))))</f>
        <v>http://www.hornstars.org</v>
      </c>
      <c r="O12" s="13" t="str">
        <f>IF('[1]#export'!A13="","",IF('[1]#export'!G13="","",IF(LEFT('[1]#export'!G13,13)="Discretionary","Multiple Boroughs",SUBSTITUTE('[1]#export'!G13,CHAR(10),", "))))</f>
        <v>Brent</v>
      </c>
      <c r="P12" s="13" t="str">
        <f>IF('[1]#export'!A13="","",'[1]#fixed_data'!$B$5)</f>
        <v>GB-CHC-237725</v>
      </c>
      <c r="Q12" s="13" t="str">
        <f>IF('[1]#export'!A13="","",'[1]#fixed_data'!$B$6)</f>
        <v>John Lyon's Charity</v>
      </c>
      <c r="R12" s="13" t="str">
        <f>IF('[1]#export'!A13="","",IF('[1]#export'!N13="","",'[1]#export'!N13))</f>
        <v>COVID-19</v>
      </c>
      <c r="S12" s="17" t="str">
        <f>IF('[1]#export'!A13="","",IF('[1]#export'!M13="","",'[1]#export'!M13))</f>
        <v>COVID-19</v>
      </c>
      <c r="T12" s="17" t="str">
        <f>IF('[1]#export'!A13="","",IF(AND(VALUE('[1]#export'!K13)&gt;12,OR('[1]#export'!M13="Bursary",'[1]#export'!M13="Main Grant")),"Multiple year grants are approved in principle for the full term as outlined but are subject to satisfactory reporting and annual authority from the Charity's Trustee to release each tranche.",""))</f>
        <v/>
      </c>
      <c r="U12" s="17" t="str">
        <f>IF('[1]#export'!A13="","",IF('[1]#export'!Q13="","",'[1]#export'!Q13))</f>
        <v>Direct Project Costs</v>
      </c>
      <c r="V12" s="17" t="str">
        <f>IF('[1]#export'!A13="","",IF('[1]#export'!O13="","",'[1]#export'!O13))</f>
        <v>Youth Clubs &amp; Youth Activities</v>
      </c>
      <c r="W12" s="17" t="str">
        <f>IF('[1]#export'!O13="","",'[1]#export'!$O$2)</f>
        <v>Programme Area</v>
      </c>
      <c r="X12" s="17" t="str">
        <f>IF('[1]#export'!A13="","",IF('[1]#export'!P13="","",'[1]#export'!P13))</f>
        <v>11-19 (Secondary YP)</v>
      </c>
      <c r="Y12" s="17" t="str">
        <f>IF('[1]#export'!P13="","",'[1]#export'!$P$2)</f>
        <v>Age Group</v>
      </c>
      <c r="Z12" s="18">
        <f>IF('[1]#export'!A13="","",'[1]#export'!I13)</f>
        <v>44104</v>
      </c>
      <c r="AA12" s="13" t="str">
        <f>IF('[1]#export'!A13="","",'[1]#fixed_data'!$B$8)</f>
        <v>http://jlc.london/</v>
      </c>
    </row>
    <row r="13" spans="1:27">
      <c r="A13" s="13" t="str">
        <f>IF('[1]#export'!A14="","",CONCATENATE('[1]#fixed_data'!$B$2&amp;'[1]#export'!A14))</f>
        <v>360G-JLC-108344</v>
      </c>
      <c r="B13" s="13" t="str">
        <f>IF('[1]#export'!A14="","",CONCATENATE('[1]#export'!N14&amp;" grant to "&amp;'[1]#export'!B14))</f>
        <v>COVID-19 grant to Ignite Trust</v>
      </c>
      <c r="C13" s="13" t="str">
        <f>IF('[1]#export'!A14="","",'[1]#export'!D14)</f>
        <v>COVID-19: LCR Wave 3 - Additional detached youth work</v>
      </c>
      <c r="D13" s="13" t="str">
        <f>IF('[1]#export'!A14="","",'[1]#fixed_data'!$B$3)</f>
        <v>GBP</v>
      </c>
      <c r="E13" s="14">
        <f>IF('[1]#export'!A14="","",'[1]#export'!E14)</f>
        <v>10000</v>
      </c>
      <c r="F13" s="15" t="str">
        <f>IF('[1]#export'!A14="","",TEXT('[1]#export'!F14,"yyyy-mm-dd"))</f>
        <v>2020-09-14</v>
      </c>
      <c r="G13" s="15" t="str">
        <f>IF('[1]#export'!A14="","",IF('[1]#export'!J14="","",TEXT('[1]#export'!J14,"yyyy-mm-dd")))</f>
        <v>2020-09-01</v>
      </c>
      <c r="H13" s="13" t="str">
        <f>IF('[1]#export'!A14="","",'[1]#export'!K14)</f>
        <v>6</v>
      </c>
      <c r="I13" s="13" t="str">
        <f>IF('[1]#export'!A14="","",IF(LEFT('[1]#export'!C14,3)="GB-",'[1]#export'!C14,IF(AND(K13="",L13=""),'[1]#fixed_data'!$B$4&amp;SUBSTITUTE(J13," ","-"),IF(K13="","GB-COH-"&amp;L13,IF(LEFT(K13,2)="SC","GB-SC-"&amp;K13,IF(AND(LEFT(K13,1)="1",LEN(K13)=6),"GB-NIC-"&amp;K13,"GB-CHC-"&amp;K13))))))</f>
        <v>GB-CHC-1088365</v>
      </c>
      <c r="J13" s="13" t="str">
        <f>IF('[1]#export'!A14="","",'[1]#export'!B14)</f>
        <v>Ignite Trust</v>
      </c>
      <c r="K13" s="16" t="str">
        <f>IF('[1]#export'!A14="","",IF(ISBLANK('[1]#export'!C14),"",IF(LEFT('[1]#export'!C14,3)="GB-","",'[1]#export'!C14)))</f>
        <v>1088365</v>
      </c>
      <c r="L13" s="16"/>
      <c r="M13" s="13" t="str">
        <f>IF('[1]#export'!A14="","",IF('[1]#export'!H14="","",'[1]#export'!H14))</f>
        <v>HA3 5QX</v>
      </c>
      <c r="N13" s="13" t="str">
        <f>IF('[1]#export'!A14="","",IF('[1]#export'!L14="","",IF(LEFT('[1]#export'!L14,4)="http",'[1]#export'!L14,"http://"&amp;TRIM('[1]#export'!L14))))</f>
        <v>http://www.ignitetrust.org.uk</v>
      </c>
      <c r="O13" s="13" t="str">
        <f>IF('[1]#export'!A14="","",IF('[1]#export'!G14="","",IF(LEFT('[1]#export'!G14,13)="Discretionary","Multiple Boroughs",SUBSTITUTE('[1]#export'!G14,CHAR(10),", "))))</f>
        <v>Harrow</v>
      </c>
      <c r="P13" s="13" t="str">
        <f>IF('[1]#export'!A14="","",'[1]#fixed_data'!$B$5)</f>
        <v>GB-CHC-237725</v>
      </c>
      <c r="Q13" s="13" t="str">
        <f>IF('[1]#export'!A14="","",'[1]#fixed_data'!$B$6)</f>
        <v>John Lyon's Charity</v>
      </c>
      <c r="R13" s="13" t="str">
        <f>IF('[1]#export'!A14="","",IF('[1]#export'!N14="","",'[1]#export'!N14))</f>
        <v>COVID-19</v>
      </c>
      <c r="S13" s="17" t="str">
        <f>IF('[1]#export'!A14="","",IF('[1]#export'!M14="","",'[1]#export'!M14))</f>
        <v>COVID-19</v>
      </c>
      <c r="T13" s="17" t="str">
        <f>IF('[1]#export'!A14="","",IF(AND(VALUE('[1]#export'!K14)&gt;12,OR('[1]#export'!M14="Bursary",'[1]#export'!M14="Main Grant")),"Multiple year grants are approved in principle for the full term as outlined but are subject to satisfactory reporting and annual authority from the Charity's Trustee to release each tranche.",""))</f>
        <v/>
      </c>
      <c r="U13" s="17" t="str">
        <f>IF('[1]#export'!A14="","",IF('[1]#export'!Q14="","",'[1]#export'!Q14))</f>
        <v>Direct Project Costs</v>
      </c>
      <c r="V13" s="17" t="str">
        <f>IF('[1]#export'!A14="","",IF('[1]#export'!O14="","",'[1]#export'!O14))</f>
        <v>Youth Clubs &amp; Youth Activities</v>
      </c>
      <c r="W13" s="17" t="str">
        <f>IF('[1]#export'!O14="","",'[1]#export'!$O$2)</f>
        <v>Programme Area</v>
      </c>
      <c r="X13" s="17" t="str">
        <f>IF('[1]#export'!A14="","",IF('[1]#export'!P14="","",'[1]#export'!P14))</f>
        <v>11-19 (Secondary YP)</v>
      </c>
      <c r="Y13" s="17" t="str">
        <f>IF('[1]#export'!P14="","",'[1]#export'!$P$2)</f>
        <v>Age Group</v>
      </c>
      <c r="Z13" s="18">
        <f>IF('[1]#export'!A14="","",'[1]#export'!I14)</f>
        <v>44104</v>
      </c>
      <c r="AA13" s="13" t="str">
        <f>IF('[1]#export'!A14="","",'[1]#fixed_data'!$B$8)</f>
        <v>http://jlc.london/</v>
      </c>
    </row>
    <row r="14" spans="1:27">
      <c r="A14" s="13" t="str">
        <f>IF('[1]#export'!A15="","",CONCATENATE('[1]#fixed_data'!$B$2&amp;'[1]#export'!A15))</f>
        <v>360G-JLC-108373</v>
      </c>
      <c r="B14" s="13" t="str">
        <f>IF('[1]#export'!A15="","",CONCATENATE('[1]#export'!N15&amp;" grant to "&amp;'[1]#export'!B15))</f>
        <v>COVID-19 grant to IPOP</v>
      </c>
      <c r="C14" s="13" t="str">
        <f>IF('[1]#export'!A15="","",'[1]#export'!D15)</f>
        <v>COVID-19: LCR Wave 3 - Parent Support Programme</v>
      </c>
      <c r="D14" s="13" t="str">
        <f>IF('[1]#export'!A15="","",'[1]#fixed_data'!$B$3)</f>
        <v>GBP</v>
      </c>
      <c r="E14" s="14">
        <f>IF('[1]#export'!A15="","",'[1]#export'!E15)</f>
        <v>9500</v>
      </c>
      <c r="F14" s="15" t="str">
        <f>IF('[1]#export'!A15="","",TEXT('[1]#export'!F15,"yyyy-mm-dd"))</f>
        <v>2020-09-14</v>
      </c>
      <c r="G14" s="15" t="str">
        <f>IF('[1]#export'!A15="","",IF('[1]#export'!J15="","",TEXT('[1]#export'!J15,"yyyy-mm-dd")))</f>
        <v>2020-09-21</v>
      </c>
      <c r="H14" s="13" t="str">
        <f>IF('[1]#export'!A15="","",'[1]#export'!K15)</f>
        <v>6</v>
      </c>
      <c r="I14" s="13" t="str">
        <f>IF('[1]#export'!A15="","",IF(LEFT('[1]#export'!C15,3)="GB-",'[1]#export'!C15,IF(AND(K14="",L14=""),'[1]#fixed_data'!$B$4&amp;SUBSTITUTE(J14," ","-"),IF(K14="","GB-COH-"&amp;L14,IF(LEFT(K14,2)="SC","GB-SC-"&amp;K14,IF(AND(LEFT(K14,1)="1",LEN(K14)=6),"GB-NIC-"&amp;K14,"GB-CHC-"&amp;K14))))))</f>
        <v>GB-CHC-1076063</v>
      </c>
      <c r="J14" s="13" t="str">
        <f>IF('[1]#export'!A15="","",'[1]#export'!B15)</f>
        <v>IPOP</v>
      </c>
      <c r="K14" s="16" t="str">
        <f>IF('[1]#export'!A15="","",IF(ISBLANK('[1]#export'!C15),"",IF(LEFT('[1]#export'!C15,3)="GB-","",'[1]#export'!C15)))</f>
        <v>1076063</v>
      </c>
      <c r="L14" s="16"/>
      <c r="M14" s="13" t="str">
        <f>IF('[1]#export'!A15="","",IF('[1]#export'!H15="","",'[1]#export'!H15))</f>
        <v>NW4 4TY</v>
      </c>
      <c r="N14" s="13" t="str">
        <f>IF('[1]#export'!A15="","",IF('[1]#export'!L15="","",IF(LEFT('[1]#export'!L15,4)="http",'[1]#export'!L15,"http://"&amp;TRIM('[1]#export'!L15))))</f>
        <v>http://www.ipopsupport.org.uk</v>
      </c>
      <c r="O14" s="13" t="str">
        <f>IF('[1]#export'!A15="","",IF('[1]#export'!G15="","",IF(LEFT('[1]#export'!G15,13)="Discretionary","Multiple Boroughs",SUBSTITUTE('[1]#export'!G15,CHAR(10),", "))))</f>
        <v>Barnet</v>
      </c>
      <c r="P14" s="13" t="str">
        <f>IF('[1]#export'!A15="","",'[1]#fixed_data'!$B$5)</f>
        <v>GB-CHC-237725</v>
      </c>
      <c r="Q14" s="13" t="str">
        <f>IF('[1]#export'!A15="","",'[1]#fixed_data'!$B$6)</f>
        <v>John Lyon's Charity</v>
      </c>
      <c r="R14" s="13" t="str">
        <f>IF('[1]#export'!A15="","",IF('[1]#export'!N15="","",'[1]#export'!N15))</f>
        <v>COVID-19</v>
      </c>
      <c r="S14" s="17" t="str">
        <f>IF('[1]#export'!A15="","",IF('[1]#export'!M15="","",'[1]#export'!M15))</f>
        <v>COVID-19</v>
      </c>
      <c r="T14" s="17" t="str">
        <f>IF('[1]#export'!A15="","",IF(AND(VALUE('[1]#export'!K15)&gt;12,OR('[1]#export'!M15="Bursary",'[1]#export'!M15="Main Grant")),"Multiple year grants are approved in principle for the full term as outlined but are subject to satisfactory reporting and annual authority from the Charity's Trustee to release each tranche.",""))</f>
        <v/>
      </c>
      <c r="U14" s="17" t="str">
        <f>IF('[1]#export'!A15="","",IF('[1]#export'!Q15="","",'[1]#export'!Q15))</f>
        <v>Direct Project Costs</v>
      </c>
      <c r="V14" s="17" t="str">
        <f>IF('[1]#export'!A15="","",IF('[1]#export'!O15="","",'[1]#export'!O15))</f>
        <v>Special Needs &amp; Disabilities</v>
      </c>
      <c r="W14" s="17" t="str">
        <f>IF('[1]#export'!O15="","",'[1]#export'!$O$2)</f>
        <v>Programme Area</v>
      </c>
      <c r="X14" s="17" t="str">
        <f>IF('[1]#export'!A15="","",IF('[1]#export'!P15="","",'[1]#export'!P15))</f>
        <v>Families</v>
      </c>
      <c r="Y14" s="17" t="str">
        <f>IF('[1]#export'!P15="","",'[1]#export'!$P$2)</f>
        <v>Age Group</v>
      </c>
      <c r="Z14" s="18">
        <f>IF('[1]#export'!A15="","",'[1]#export'!I15)</f>
        <v>44088</v>
      </c>
      <c r="AA14" s="13" t="str">
        <f>IF('[1]#export'!A15="","",'[1]#fixed_data'!$B$8)</f>
        <v>http://jlc.london/</v>
      </c>
    </row>
    <row r="15" spans="1:27">
      <c r="A15" s="13" t="str">
        <f>IF('[1]#export'!A16="","",CONCATENATE('[1]#fixed_data'!$B$2&amp;'[1]#export'!A16))</f>
        <v>360G-JLC-108362</v>
      </c>
      <c r="B15" s="13" t="str">
        <f>IF('[1]#export'!A16="","",CONCATENATE('[1]#export'!N16&amp;" grant to "&amp;'[1]#export'!B16))</f>
        <v>COVID-19 grant to London Sports Trust</v>
      </c>
      <c r="C15" s="13" t="str">
        <f>IF('[1]#export'!A16="","",'[1]#export'!D16)</f>
        <v>COVID-19: LCR Wave 3 - Think Active project</v>
      </c>
      <c r="D15" s="13" t="str">
        <f>IF('[1]#export'!A16="","",'[1]#fixed_data'!$B$3)</f>
        <v>GBP</v>
      </c>
      <c r="E15" s="14">
        <f>IF('[1]#export'!A16="","",'[1]#export'!E16)</f>
        <v>30000</v>
      </c>
      <c r="F15" s="15" t="str">
        <f>IF('[1]#export'!A16="","",TEXT('[1]#export'!F16,"yyyy-mm-dd"))</f>
        <v>2020-09-14</v>
      </c>
      <c r="G15" s="15" t="str">
        <f>IF('[1]#export'!A16="","",IF('[1]#export'!J16="","",TEXT('[1]#export'!J16,"yyyy-mm-dd")))</f>
        <v>2020-10-01</v>
      </c>
      <c r="H15" s="13" t="str">
        <f>IF('[1]#export'!A16="","",'[1]#export'!K16)</f>
        <v>12</v>
      </c>
      <c r="I15" s="13" t="str">
        <f>IF('[1]#export'!A16="","",IF(LEFT('[1]#export'!C16,3)="GB-",'[1]#export'!C16,IF(AND(K15="",L15=""),'[1]#fixed_data'!$B$4&amp;SUBSTITUTE(J15," ","-"),IF(K15="","GB-COH-"&amp;L15,IF(LEFT(K15,2)="SC","GB-SC-"&amp;K15,IF(AND(LEFT(K15,1)="1",LEN(K15)=6),"GB-NIC-"&amp;K15,"GB-CHC-"&amp;K15))))))</f>
        <v>GB-CHC-1077167</v>
      </c>
      <c r="J15" s="13" t="str">
        <f>IF('[1]#export'!A16="","",'[1]#export'!B16)</f>
        <v>London Sports Trust</v>
      </c>
      <c r="K15" s="16" t="str">
        <f>IF('[1]#export'!A16="","",IF(ISBLANK('[1]#export'!C16),"",IF(LEFT('[1]#export'!C16,3)="GB-","",'[1]#export'!C16)))</f>
        <v>1077167</v>
      </c>
      <c r="L15" s="16"/>
      <c r="M15" s="13" t="str">
        <f>IF('[1]#export'!A16="","",IF('[1]#export'!H16="","",'[1]#export'!H16))</f>
        <v>W12 0RQ</v>
      </c>
      <c r="N15" s="13" t="str">
        <f>IF('[1]#export'!A16="","",IF('[1]#export'!L16="","",IF(LEFT('[1]#export'!L16,4)="http",'[1]#export'!L16,"http://"&amp;TRIM('[1]#export'!L16))))</f>
        <v>http://www.londonsportstrust.org</v>
      </c>
      <c r="O15" s="13" t="str">
        <f>IF('[1]#export'!A16="","",IF('[1]#export'!G16="","",IF(LEFT('[1]#export'!G16,13)="Discretionary","Multiple Boroughs",SUBSTITUTE('[1]#export'!G16,CHAR(10),", "))))</f>
        <v>Hammersmith &amp; Fulham, Kensington &amp; Chelsea</v>
      </c>
      <c r="P15" s="13" t="str">
        <f>IF('[1]#export'!A16="","",'[1]#fixed_data'!$B$5)</f>
        <v>GB-CHC-237725</v>
      </c>
      <c r="Q15" s="13" t="str">
        <f>IF('[1]#export'!A16="","",'[1]#fixed_data'!$B$6)</f>
        <v>John Lyon's Charity</v>
      </c>
      <c r="R15" s="13" t="str">
        <f>IF('[1]#export'!A16="","",IF('[1]#export'!N16="","",'[1]#export'!N16))</f>
        <v>COVID-19</v>
      </c>
      <c r="S15" s="17" t="str">
        <f>IF('[1]#export'!A16="","",IF('[1]#export'!M16="","",'[1]#export'!M16))</f>
        <v>COVID-19</v>
      </c>
      <c r="T15" s="17" t="str">
        <f>IF('[1]#export'!A16="","",IF(AND(VALUE('[1]#export'!K16)&gt;12,OR('[1]#export'!M16="Bursary",'[1]#export'!M16="Main Grant")),"Multiple year grants are approved in principle for the full term as outlined but are subject to satisfactory reporting and annual authority from the Charity's Trustee to release each tranche.",""))</f>
        <v/>
      </c>
      <c r="U15" s="17" t="str">
        <f>IF('[1]#export'!A16="","",IF('[1]#export'!Q16="","",'[1]#export'!Q16))</f>
        <v>Direct Project Costs</v>
      </c>
      <c r="V15" s="17" t="str">
        <f>IF('[1]#export'!A16="","",IF('[1]#export'!O16="","",'[1]#export'!O16))</f>
        <v>Sport</v>
      </c>
      <c r="W15" s="17" t="str">
        <f>IF('[1]#export'!O16="","",'[1]#export'!$O$2)</f>
        <v>Programme Area</v>
      </c>
      <c r="X15" s="17" t="str">
        <f>IF('[1]#export'!A16="","",IF('[1]#export'!P16="","",'[1]#export'!P16))</f>
        <v>11-19 (Secondary YP)</v>
      </c>
      <c r="Y15" s="17" t="str">
        <f>IF('[1]#export'!P16="","",'[1]#export'!$P$2)</f>
        <v>Age Group</v>
      </c>
      <c r="Z15" s="18">
        <f>IF('[1]#export'!A16="","",'[1]#export'!I16)</f>
        <v>44109</v>
      </c>
      <c r="AA15" s="13" t="str">
        <f>IF('[1]#export'!A16="","",'[1]#fixed_data'!$B$8)</f>
        <v>http://jlc.london/</v>
      </c>
    </row>
    <row r="16" spans="1:27">
      <c r="A16" s="13" t="str">
        <f>IF('[1]#export'!A17="","",CONCATENATE('[1]#fixed_data'!$B$2&amp;'[1]#export'!A17))</f>
        <v>360G-JLC-108354</v>
      </c>
      <c r="B16" s="13" t="str">
        <f>IF('[1]#export'!A17="","",CONCATENATE('[1]#export'!N17&amp;" grant to "&amp;'[1]#export'!B17))</f>
        <v>COVID-19 grant to Maths on Toast</v>
      </c>
      <c r="C16" s="13" t="str">
        <f>IF('[1]#export'!A17="","",'[1]#export'!D17)</f>
        <v xml:space="preserve">COVID-19: LCR Wave 3 - Extension of Activity Packs to other boroughs in the Beneficial Area </v>
      </c>
      <c r="D16" s="13" t="str">
        <f>IF('[1]#export'!A17="","",'[1]#fixed_data'!$B$3)</f>
        <v>GBP</v>
      </c>
      <c r="E16" s="14">
        <f>IF('[1]#export'!A17="","",'[1]#export'!E17)</f>
        <v>7000</v>
      </c>
      <c r="F16" s="15" t="str">
        <f>IF('[1]#export'!A17="","",TEXT('[1]#export'!F17,"yyyy-mm-dd"))</f>
        <v>2020-09-14</v>
      </c>
      <c r="G16" s="15" t="str">
        <f>IF('[1]#export'!A17="","",IF('[1]#export'!J17="","",TEXT('[1]#export'!J17,"yyyy-mm-dd")))</f>
        <v>2020-10-01</v>
      </c>
      <c r="H16" s="13" t="str">
        <f>IF('[1]#export'!A17="","",'[1]#export'!K17)</f>
        <v>6</v>
      </c>
      <c r="I16" s="13" t="str">
        <f>IF('[1]#export'!A17="","",IF(LEFT('[1]#export'!C17,3)="GB-",'[1]#export'!C17,IF(AND(K16="",L16=""),'[1]#fixed_data'!$B$4&amp;SUBSTITUTE(J16," ","-"),IF(K16="","GB-COH-"&amp;L16,IF(LEFT(K16,2)="SC","GB-SC-"&amp;K16,IF(AND(LEFT(K16,1)="1",LEN(K16)=6),"GB-NIC-"&amp;K16,"GB-CHC-"&amp;K16))))))</f>
        <v>GB-CHC-1151486</v>
      </c>
      <c r="J16" s="13" t="str">
        <f>IF('[1]#export'!A17="","",'[1]#export'!B17)</f>
        <v>Maths on Toast</v>
      </c>
      <c r="K16" s="16" t="str">
        <f>IF('[1]#export'!A17="","",IF(ISBLANK('[1]#export'!C17),"",IF(LEFT('[1]#export'!C17,3)="GB-","",'[1]#export'!C17)))</f>
        <v>1151486</v>
      </c>
      <c r="L16" s="16"/>
      <c r="M16" s="13" t="str">
        <f>IF('[1]#export'!A17="","",IF('[1]#export'!H17="","",'[1]#export'!H17))</f>
        <v>N1 6HQ</v>
      </c>
      <c r="N16" s="13" t="str">
        <f>IF('[1]#export'!A17="","",IF('[1]#export'!L17="","",IF(LEFT('[1]#export'!L17,4)="http",'[1]#export'!L17,"http://"&amp;TRIM('[1]#export'!L17))))</f>
        <v>http://www.mathsontoast.org.uk</v>
      </c>
      <c r="O16" s="13" t="str">
        <f>IF('[1]#export'!A17="","",IF('[1]#export'!G17="","",IF(LEFT('[1]#export'!G17,13)="Discretionary","Multiple Boroughs",SUBSTITUTE('[1]#export'!G17,CHAR(10),", "))))</f>
        <v>Barnet, Ealing, Hammersmith &amp; Fulham, Harrow, Kensington &amp; Chelsea, Westminster</v>
      </c>
      <c r="P16" s="13" t="str">
        <f>IF('[1]#export'!A17="","",'[1]#fixed_data'!$B$5)</f>
        <v>GB-CHC-237725</v>
      </c>
      <c r="Q16" s="13" t="str">
        <f>IF('[1]#export'!A17="","",'[1]#fixed_data'!$B$6)</f>
        <v>John Lyon's Charity</v>
      </c>
      <c r="R16" s="13" t="str">
        <f>IF('[1]#export'!A17="","",IF('[1]#export'!N17="","",'[1]#export'!N17))</f>
        <v>COVID-19</v>
      </c>
      <c r="S16" s="17" t="str">
        <f>IF('[1]#export'!A17="","",IF('[1]#export'!M17="","",'[1]#export'!M17))</f>
        <v>COVID-19</v>
      </c>
      <c r="T16" s="17" t="str">
        <f>IF('[1]#export'!A17="","",IF(AND(VALUE('[1]#export'!K17)&gt;12,OR('[1]#export'!M17="Bursary",'[1]#export'!M17="Main Grant")),"Multiple year grants are approved in principle for the full term as outlined but are subject to satisfactory reporting and annual authority from the Charity's Trustee to release each tranche.",""))</f>
        <v/>
      </c>
      <c r="U16" s="17" t="str">
        <f>IF('[1]#export'!A17="","",IF('[1]#export'!Q17="","",'[1]#export'!Q17))</f>
        <v>Direct Project Costs</v>
      </c>
      <c r="V16" s="17" t="str">
        <f>IF('[1]#export'!A17="","",IF('[1]#export'!O17="","",'[1]#export'!O17))</f>
        <v>Education &amp; Learning</v>
      </c>
      <c r="W16" s="17" t="str">
        <f>IF('[1]#export'!O17="","",'[1]#export'!$O$2)</f>
        <v>Programme Area</v>
      </c>
      <c r="X16" s="17" t="str">
        <f>IF('[1]#export'!A17="","",IF('[1]#export'!P17="","",'[1]#export'!P17))</f>
        <v>Families</v>
      </c>
      <c r="Y16" s="17" t="str">
        <f>IF('[1]#export'!P17="","",'[1]#export'!$P$2)</f>
        <v>Age Group</v>
      </c>
      <c r="Z16" s="18">
        <f>IF('[1]#export'!A17="","",'[1]#export'!I17)</f>
        <v>44109</v>
      </c>
      <c r="AA16" s="13" t="str">
        <f>IF('[1]#export'!A17="","",'[1]#fixed_data'!$B$8)</f>
        <v>http://jlc.london/</v>
      </c>
    </row>
    <row r="17" spans="1:27">
      <c r="A17" s="13" t="str">
        <f>IF('[1]#export'!A18="","",CONCATENATE('[1]#fixed_data'!$B$2&amp;'[1]#export'!A18))</f>
        <v>360G-JLC-108346</v>
      </c>
      <c r="B17" s="13" t="str">
        <f>IF('[1]#export'!A18="","",CONCATENATE('[1]#export'!N18&amp;" grant to "&amp;'[1]#export'!B18))</f>
        <v>COVID-19 grant to October Gallery</v>
      </c>
      <c r="C17" s="13" t="str">
        <f>IF('[1]#export'!A18="","",'[1]#export'!D18)</f>
        <v xml:space="preserve">COVID-19: LCR Wave 3 - Digital transformation of school offer </v>
      </c>
      <c r="D17" s="13" t="str">
        <f>IF('[1]#export'!A18="","",'[1]#fixed_data'!$B$3)</f>
        <v>GBP</v>
      </c>
      <c r="E17" s="14">
        <f>IF('[1]#export'!A18="","",'[1]#export'!E18)</f>
        <v>9000</v>
      </c>
      <c r="F17" s="15" t="str">
        <f>IF('[1]#export'!A18="","",TEXT('[1]#export'!F18,"yyyy-mm-dd"))</f>
        <v>2020-09-14</v>
      </c>
      <c r="G17" s="15" t="str">
        <f>IF('[1]#export'!A18="","",IF('[1]#export'!J18="","",TEXT('[1]#export'!J18,"yyyy-mm-dd")))</f>
        <v>2020-09-01</v>
      </c>
      <c r="H17" s="13" t="str">
        <f>IF('[1]#export'!A18="","",'[1]#export'!K18)</f>
        <v>6</v>
      </c>
      <c r="I17" s="13" t="str">
        <f>IF('[1]#export'!A18="","",IF(LEFT('[1]#export'!C18,3)="GB-",'[1]#export'!C18,IF(AND(K17="",L17=""),'[1]#fixed_data'!$B$4&amp;SUBSTITUTE(J17," ","-"),IF(K17="","GB-COH-"&amp;L17,IF(LEFT(K17,2)="SC","GB-SC-"&amp;K17,IF(AND(LEFT(K17,1)="1",LEN(K17)=6),"GB-NIC-"&amp;K17,"GB-CHC-"&amp;K17))))))</f>
        <v>GB-CHC-327032</v>
      </c>
      <c r="J17" s="13" t="str">
        <f>IF('[1]#export'!A18="","",'[1]#export'!B18)</f>
        <v>October Gallery</v>
      </c>
      <c r="K17" s="16" t="str">
        <f>IF('[1]#export'!A18="","",IF(ISBLANK('[1]#export'!C18),"",IF(LEFT('[1]#export'!C18,3)="GB-","",'[1]#export'!C18)))</f>
        <v>327032</v>
      </c>
      <c r="L17" s="16"/>
      <c r="M17" s="13" t="str">
        <f>IF('[1]#export'!A18="","",IF('[1]#export'!H18="","",'[1]#export'!H18))</f>
        <v>WC1N 3AL</v>
      </c>
      <c r="N17" s="13" t="str">
        <f>IF('[1]#export'!A18="","",IF('[1]#export'!L18="","",IF(LEFT('[1]#export'!L18,4)="http",'[1]#export'!L18,"http://"&amp;TRIM('[1]#export'!L18))))</f>
        <v>http://www.octobergallery.co.uk</v>
      </c>
      <c r="O17" s="13" t="str">
        <f>IF('[1]#export'!A18="","",IF('[1]#export'!G18="","",IF(LEFT('[1]#export'!G18,13)="Discretionary","Multiple Boroughs",SUBSTITUTE('[1]#export'!G18,CHAR(10),", "))))</f>
        <v>Camden, Brent, Westminster</v>
      </c>
      <c r="P17" s="13" t="str">
        <f>IF('[1]#export'!A18="","",'[1]#fixed_data'!$B$5)</f>
        <v>GB-CHC-237725</v>
      </c>
      <c r="Q17" s="13" t="str">
        <f>IF('[1]#export'!A18="","",'[1]#fixed_data'!$B$6)</f>
        <v>John Lyon's Charity</v>
      </c>
      <c r="R17" s="13" t="str">
        <f>IF('[1]#export'!A18="","",IF('[1]#export'!N18="","",'[1]#export'!N18))</f>
        <v>COVID-19</v>
      </c>
      <c r="S17" s="17" t="str">
        <f>IF('[1]#export'!A18="","",IF('[1]#export'!M18="","",'[1]#export'!M18))</f>
        <v>COVID-19</v>
      </c>
      <c r="T17" s="17" t="str">
        <f>IF('[1]#export'!A18="","",IF(AND(VALUE('[1]#export'!K18)&gt;12,OR('[1]#export'!M18="Bursary",'[1]#export'!M18="Main Grant")),"Multiple year grants are approved in principle for the full term as outlined but are subject to satisfactory reporting and annual authority from the Charity's Trustee to release each tranche.",""))</f>
        <v/>
      </c>
      <c r="U17" s="17" t="str">
        <f>IF('[1]#export'!A18="","",IF('[1]#export'!Q18="","",'[1]#export'!Q18))</f>
        <v>Direct Project Costs</v>
      </c>
      <c r="V17" s="17" t="str">
        <f>IF('[1]#export'!A18="","",IF('[1]#export'!O18="","",'[1]#export'!O18))</f>
        <v>Arts &amp; Science</v>
      </c>
      <c r="W17" s="17" t="str">
        <f>IF('[1]#export'!O18="","",'[1]#export'!$O$2)</f>
        <v>Programme Area</v>
      </c>
      <c r="X17" s="17" t="str">
        <f>IF('[1]#export'!A18="","",IF('[1]#export'!P18="","",'[1]#export'!P18))</f>
        <v>0-25 Years Old</v>
      </c>
      <c r="Y17" s="17" t="str">
        <f>IF('[1]#export'!P18="","",'[1]#export'!$P$2)</f>
        <v>Age Group</v>
      </c>
      <c r="Z17" s="18">
        <f>IF('[1]#export'!A18="","",'[1]#export'!I18)</f>
        <v>44088</v>
      </c>
      <c r="AA17" s="13" t="str">
        <f>IF('[1]#export'!A18="","",'[1]#fixed_data'!$B$8)</f>
        <v>http://jlc.london/</v>
      </c>
    </row>
    <row r="18" spans="1:27">
      <c r="A18" s="13" t="str">
        <f>IF('[1]#export'!A19="","",CONCATENATE('[1]#fixed_data'!$B$2&amp;'[1]#export'!A19))</f>
        <v>360G-JLC-108365</v>
      </c>
      <c r="B18" s="13" t="str">
        <f>IF('[1]#export'!A19="","",CONCATENATE('[1]#export'!N19&amp;" grant to "&amp;'[1]#export'!B19))</f>
        <v>COVID-19 grant to Phoenix Canoe Club</v>
      </c>
      <c r="C18" s="13" t="str">
        <f>IF('[1]#export'!A19="","",'[1]#export'!D19)</f>
        <v>COVID-19: LCR Wave 3 - Additional Equipment</v>
      </c>
      <c r="D18" s="13" t="str">
        <f>IF('[1]#export'!A19="","",'[1]#fixed_data'!$B$3)</f>
        <v>GBP</v>
      </c>
      <c r="E18" s="14">
        <f>IF('[1]#export'!A19="","",'[1]#export'!E19)</f>
        <v>20000</v>
      </c>
      <c r="F18" s="15" t="str">
        <f>IF('[1]#export'!A19="","",TEXT('[1]#export'!F19,"yyyy-mm-dd"))</f>
        <v>2020-09-14</v>
      </c>
      <c r="G18" s="15" t="str">
        <f>IF('[1]#export'!A19="","",IF('[1]#export'!J19="","",TEXT('[1]#export'!J19,"yyyy-mm-dd")))</f>
        <v>2020-09-01</v>
      </c>
      <c r="H18" s="13" t="str">
        <f>IF('[1]#export'!A19="","",'[1]#export'!K19)</f>
        <v>6</v>
      </c>
      <c r="I18" s="13" t="str">
        <f>IF('[1]#export'!A19="","",IF(LEFT('[1]#export'!C19,3)="GB-",'[1]#export'!C19,IF(AND(K18="",L18=""),'[1]#fixed_data'!$B$4&amp;SUBSTITUTE(J18," ","-"),IF(K18="","GB-COH-"&amp;L18,IF(LEFT(K18,2)="SC","GB-SC-"&amp;K18,IF(AND(LEFT(K18,1)="1",LEN(K18)=6),"GB-NIC-"&amp;K18,"GB-CHC-"&amp;K18))))))</f>
        <v>GB-CHC-1148787</v>
      </c>
      <c r="J18" s="13" t="str">
        <f>IF('[1]#export'!A19="","",'[1]#export'!B19)</f>
        <v>Phoenix Canoe Club</v>
      </c>
      <c r="K18" s="16" t="str">
        <f>IF('[1]#export'!A19="","",IF(ISBLANK('[1]#export'!C19),"",IF(LEFT('[1]#export'!C19,3)="GB-","",'[1]#export'!C19)))</f>
        <v>1148787</v>
      </c>
      <c r="L18" s="16"/>
      <c r="M18" s="13" t="str">
        <f>IF('[1]#export'!A19="","",IF('[1]#export'!H19="","",'[1]#export'!H19))</f>
        <v>NW9 7ND</v>
      </c>
      <c r="N18" s="13" t="str">
        <f>IF('[1]#export'!A19="","",IF('[1]#export'!L19="","",IF(LEFT('[1]#export'!L19,4)="http",'[1]#export'!L19,"http://"&amp;TRIM('[1]#export'!L19))))</f>
        <v>http://www.phoenixcanoeclub.co.uk</v>
      </c>
      <c r="O18" s="13" t="str">
        <f>IF('[1]#export'!A19="","",IF('[1]#export'!G19="","",IF(LEFT('[1]#export'!G19,13)="Discretionary","Multiple Boroughs",SUBSTITUTE('[1]#export'!G19,CHAR(10),", "))))</f>
        <v>Barnet, Brent, Harrow</v>
      </c>
      <c r="P18" s="13" t="str">
        <f>IF('[1]#export'!A19="","",'[1]#fixed_data'!$B$5)</f>
        <v>GB-CHC-237725</v>
      </c>
      <c r="Q18" s="13" t="str">
        <f>IF('[1]#export'!A19="","",'[1]#fixed_data'!$B$6)</f>
        <v>John Lyon's Charity</v>
      </c>
      <c r="R18" s="13" t="str">
        <f>IF('[1]#export'!A19="","",IF('[1]#export'!N19="","",'[1]#export'!N19))</f>
        <v>COVID-19</v>
      </c>
      <c r="S18" s="17" t="str">
        <f>IF('[1]#export'!A19="","",IF('[1]#export'!M19="","",'[1]#export'!M19))</f>
        <v>COVID-19</v>
      </c>
      <c r="T18" s="17" t="str">
        <f>IF('[1]#export'!A19="","",IF(AND(VALUE('[1]#export'!K19)&gt;12,OR('[1]#export'!M19="Bursary",'[1]#export'!M19="Main Grant")),"Multiple year grants are approved in principle for the full term as outlined but are subject to satisfactory reporting and annual authority from the Charity's Trustee to release each tranche.",""))</f>
        <v/>
      </c>
      <c r="U18" s="17" t="str">
        <f>IF('[1]#export'!A19="","",IF('[1]#export'!Q19="","",'[1]#export'!Q19))</f>
        <v>Capital</v>
      </c>
      <c r="V18" s="17" t="str">
        <f>IF('[1]#export'!A19="","",IF('[1]#export'!O19="","",'[1]#export'!O19))</f>
        <v>Sport</v>
      </c>
      <c r="W18" s="17" t="str">
        <f>IF('[1]#export'!O19="","",'[1]#export'!$O$2)</f>
        <v>Programme Area</v>
      </c>
      <c r="X18" s="17" t="str">
        <f>IF('[1]#export'!A19="","",IF('[1]#export'!P19="","",'[1]#export'!P19))</f>
        <v>11-25 (Secondary+ YP)</v>
      </c>
      <c r="Y18" s="17" t="str">
        <f>IF('[1]#export'!P19="","",'[1]#export'!$P$2)</f>
        <v>Age Group</v>
      </c>
      <c r="Z18" s="18">
        <f>IF('[1]#export'!A19="","",'[1]#export'!I19)</f>
        <v>44088</v>
      </c>
      <c r="AA18" s="13" t="str">
        <f>IF('[1]#export'!A19="","",'[1]#fixed_data'!$B$8)</f>
        <v>http://jlc.london/</v>
      </c>
    </row>
    <row r="19" spans="1:27">
      <c r="A19" s="13" t="str">
        <f>IF('[1]#export'!A20="","",CONCATENATE('[1]#fixed_data'!$B$2&amp;'[1]#export'!A20))</f>
        <v>360G-JLC-108367</v>
      </c>
      <c r="B19" s="13" t="str">
        <f>IF('[1]#export'!A20="","",CONCATENATE('[1]#export'!N20&amp;" grant to "&amp;'[1]#export'!B20))</f>
        <v>COVID-19 grant to Salusbury World</v>
      </c>
      <c r="C19" s="13" t="str">
        <f>IF('[1]#export'!A20="","",'[1]#export'!D20)</f>
        <v>COVID-19: LCR Wave 3 - Core costs</v>
      </c>
      <c r="D19" s="13" t="str">
        <f>IF('[1]#export'!A20="","",'[1]#fixed_data'!$B$3)</f>
        <v>GBP</v>
      </c>
      <c r="E19" s="14">
        <f>IF('[1]#export'!A20="","",'[1]#export'!E20)</f>
        <v>31000</v>
      </c>
      <c r="F19" s="15" t="str">
        <f>IF('[1]#export'!A20="","",TEXT('[1]#export'!F20,"yyyy-mm-dd"))</f>
        <v>2020-09-14</v>
      </c>
      <c r="G19" s="15" t="str">
        <f>IF('[1]#export'!A20="","",IF('[1]#export'!J20="","",TEXT('[1]#export'!J20,"yyyy-mm-dd")))</f>
        <v>2020-09-07</v>
      </c>
      <c r="H19" s="13" t="str">
        <f>IF('[1]#export'!A20="","",'[1]#export'!K20)</f>
        <v>6</v>
      </c>
      <c r="I19" s="13" t="str">
        <f>IF('[1]#export'!A20="","",IF(LEFT('[1]#export'!C20,3)="GB-",'[1]#export'!C20,IF(AND(K19="",L19=""),'[1]#fixed_data'!$B$4&amp;SUBSTITUTE(J19," ","-"),IF(K19="","GB-COH-"&amp;L19,IF(LEFT(K19,2)="SC","GB-SC-"&amp;K19,IF(AND(LEFT(K19,1)="1",LEN(K19)=6),"GB-NIC-"&amp;K19,"GB-CHC-"&amp;K19))))))</f>
        <v>GB-CHC-1071065</v>
      </c>
      <c r="J19" s="13" t="str">
        <f>IF('[1]#export'!A20="","",'[1]#export'!B20)</f>
        <v>Salusbury World</v>
      </c>
      <c r="K19" s="16" t="str">
        <f>IF('[1]#export'!A20="","",IF(ISBLANK('[1]#export'!C20),"",IF(LEFT('[1]#export'!C20,3)="GB-","",'[1]#export'!C20)))</f>
        <v>1071065</v>
      </c>
      <c r="L19" s="16"/>
      <c r="M19" s="13" t="str">
        <f>IF('[1]#export'!A20="","",IF('[1]#export'!H20="","",'[1]#export'!H20))</f>
        <v>NW6 6RG</v>
      </c>
      <c r="N19" s="13" t="str">
        <f>IF('[1]#export'!A20="","",IF('[1]#export'!L20="","",IF(LEFT('[1]#export'!L20,4)="http",'[1]#export'!L20,"http://"&amp;TRIM('[1]#export'!L20))))</f>
        <v>https://salusburyworld.org.uk/</v>
      </c>
      <c r="O19" s="13" t="str">
        <f>IF('[1]#export'!A20="","",IF('[1]#export'!G20="","",IF(LEFT('[1]#export'!G20,13)="Discretionary","Multiple Boroughs",SUBSTITUTE('[1]#export'!G20,CHAR(10),", "))))</f>
        <v>Brent</v>
      </c>
      <c r="P19" s="13" t="str">
        <f>IF('[1]#export'!A20="","",'[1]#fixed_data'!$B$5)</f>
        <v>GB-CHC-237725</v>
      </c>
      <c r="Q19" s="13" t="str">
        <f>IF('[1]#export'!A20="","",'[1]#fixed_data'!$B$6)</f>
        <v>John Lyon's Charity</v>
      </c>
      <c r="R19" s="13" t="str">
        <f>IF('[1]#export'!A20="","",IF('[1]#export'!N20="","",'[1]#export'!N20))</f>
        <v>COVID-19</v>
      </c>
      <c r="S19" s="17" t="str">
        <f>IF('[1]#export'!A20="","",IF('[1]#export'!M20="","",'[1]#export'!M20))</f>
        <v>COVID-19</v>
      </c>
      <c r="T19" s="17" t="str">
        <f>IF('[1]#export'!A20="","",IF(AND(VALUE('[1]#export'!K20)&gt;12,OR('[1]#export'!M20="Bursary",'[1]#export'!M20="Main Grant")),"Multiple year grants are approved in principle for the full term as outlined but are subject to satisfactory reporting and annual authority from the Charity's Trustee to release each tranche.",""))</f>
        <v/>
      </c>
      <c r="U19" s="17" t="str">
        <f>IF('[1]#export'!A20="","",IF('[1]#export'!Q20="","",'[1]#export'!Q20))</f>
        <v>Salary Costs</v>
      </c>
      <c r="V19" s="17" t="str">
        <f>IF('[1]#export'!A20="","",IF('[1]#export'!O20="","",'[1]#export'!O20))</f>
        <v>Education &amp; Learning</v>
      </c>
      <c r="W19" s="17" t="str">
        <f>IF('[1]#export'!O20="","",'[1]#export'!$O$2)</f>
        <v>Programme Area</v>
      </c>
      <c r="X19" s="17" t="str">
        <f>IF('[1]#export'!A20="","",IF('[1]#export'!P20="","",'[1]#export'!P20))</f>
        <v>11-19 (Secondary YP)</v>
      </c>
      <c r="Y19" s="17" t="str">
        <f>IF('[1]#export'!P20="","",'[1]#export'!$P$2)</f>
        <v>Age Group</v>
      </c>
      <c r="Z19" s="18">
        <f>IF('[1]#export'!A20="","",'[1]#export'!I20)</f>
        <v>44088</v>
      </c>
      <c r="AA19" s="13" t="str">
        <f>IF('[1]#export'!A20="","",'[1]#fixed_data'!$B$8)</f>
        <v>http://jlc.london/</v>
      </c>
    </row>
    <row r="20" spans="1:27">
      <c r="A20" s="13" t="str">
        <f>IF('[1]#export'!A21="","",CONCATENATE('[1]#fixed_data'!$B$2&amp;'[1]#export'!A21))</f>
        <v>360G-JLC-108374</v>
      </c>
      <c r="B20" s="13" t="str">
        <f>IF('[1]#export'!A21="","",CONCATENATE('[1]#export'!N21&amp;" grant to "&amp;'[1]#export'!B21))</f>
        <v>COVID-19 grant to Snow-Camp</v>
      </c>
      <c r="C20" s="13" t="str">
        <f>IF('[1]#export'!A21="","",'[1]#export'!D21)</f>
        <v>COVID-19: LCR Wave 3 - 'Uplift' Mental Health Support</v>
      </c>
      <c r="D20" s="13" t="str">
        <f>IF('[1]#export'!A21="","",'[1]#fixed_data'!$B$3)</f>
        <v>GBP</v>
      </c>
      <c r="E20" s="14">
        <f>IF('[1]#export'!A21="","",'[1]#export'!E21)</f>
        <v>9100</v>
      </c>
      <c r="F20" s="15" t="str">
        <f>IF('[1]#export'!A21="","",TEXT('[1]#export'!F21,"yyyy-mm-dd"))</f>
        <v>2020-09-14</v>
      </c>
      <c r="G20" s="15" t="str">
        <f>IF('[1]#export'!A21="","",IF('[1]#export'!J21="","",TEXT('[1]#export'!J21,"yyyy-mm-dd")))</f>
        <v>2020-11-01</v>
      </c>
      <c r="H20" s="13" t="str">
        <f>IF('[1]#export'!A21="","",'[1]#export'!K21)</f>
        <v>5</v>
      </c>
      <c r="I20" s="13" t="str">
        <f>IF('[1]#export'!A21="","",IF(LEFT('[1]#export'!C21,3)="GB-",'[1]#export'!C21,IF(AND(K20="",L20=""),'[1]#fixed_data'!$B$4&amp;SUBSTITUTE(J20," ","-"),IF(K20="","GB-COH-"&amp;L20,IF(LEFT(K20,2)="SC","GB-SC-"&amp;K20,IF(AND(LEFT(K20,1)="1",LEN(K20)=6),"GB-NIC-"&amp;K20,"GB-CHC-"&amp;K20))))))</f>
        <v>GB-CHC-1101030</v>
      </c>
      <c r="J20" s="13" t="str">
        <f>IF('[1]#export'!A21="","",'[1]#export'!B21)</f>
        <v>Snow-Camp</v>
      </c>
      <c r="K20" s="16" t="str">
        <f>IF('[1]#export'!A21="","",IF(ISBLANK('[1]#export'!C21),"",IF(LEFT('[1]#export'!C21,3)="GB-","",'[1]#export'!C21)))</f>
        <v>1101030</v>
      </c>
      <c r="L20" s="16"/>
      <c r="M20" s="13" t="str">
        <f>IF('[1]#export'!A21="","",IF('[1]#export'!H21="","",'[1]#export'!H21))</f>
        <v>BN3 5LP</v>
      </c>
      <c r="N20" s="13" t="str">
        <f>IF('[1]#export'!A21="","",IF('[1]#export'!L21="","",IF(LEFT('[1]#export'!L21,4)="http",'[1]#export'!L21,"http://"&amp;TRIM('[1]#export'!L21))))</f>
        <v>http://www.snow-camp.org.uk</v>
      </c>
      <c r="O20" s="13" t="str">
        <f>IF('[1]#export'!A21="","",IF('[1]#export'!G21="","",IF(LEFT('[1]#export'!G21,13)="Discretionary","Multiple Boroughs",SUBSTITUTE('[1]#export'!G21,CHAR(10),", "))))</f>
        <v>Multiple Boroughs</v>
      </c>
      <c r="P20" s="13" t="str">
        <f>IF('[1]#export'!A21="","",'[1]#fixed_data'!$B$5)</f>
        <v>GB-CHC-237725</v>
      </c>
      <c r="Q20" s="13" t="str">
        <f>IF('[1]#export'!A21="","",'[1]#fixed_data'!$B$6)</f>
        <v>John Lyon's Charity</v>
      </c>
      <c r="R20" s="13" t="str">
        <f>IF('[1]#export'!A21="","",IF('[1]#export'!N21="","",'[1]#export'!N21))</f>
        <v>COVID-19</v>
      </c>
      <c r="S20" s="17" t="str">
        <f>IF('[1]#export'!A21="","",IF('[1]#export'!M21="","",'[1]#export'!M21))</f>
        <v>COVID-19</v>
      </c>
      <c r="T20" s="17" t="str">
        <f>IF('[1]#export'!A21="","",IF(AND(VALUE('[1]#export'!K21)&gt;12,OR('[1]#export'!M21="Bursary",'[1]#export'!M21="Main Grant")),"Multiple year grants are approved in principle for the full term as outlined but are subject to satisfactory reporting and annual authority from the Charity's Trustee to release each tranche.",""))</f>
        <v/>
      </c>
      <c r="U20" s="17" t="str">
        <f>IF('[1]#export'!A21="","",IF('[1]#export'!Q21="","",'[1]#export'!Q21))</f>
        <v>Direct Project Costs</v>
      </c>
      <c r="V20" s="17" t="str">
        <f>IF('[1]#export'!A21="","",IF('[1]#export'!O21="","",'[1]#export'!O21))</f>
        <v>Emotional Wellbeing</v>
      </c>
      <c r="W20" s="17" t="str">
        <f>IF('[1]#export'!O21="","",'[1]#export'!$O$2)</f>
        <v>Programme Area</v>
      </c>
      <c r="X20" s="17" t="str">
        <f>IF('[1]#export'!A21="","",IF('[1]#export'!P21="","",'[1]#export'!P21))</f>
        <v>11-25 (Secondary+ YP)</v>
      </c>
      <c r="Y20" s="17" t="str">
        <f>IF('[1]#export'!P21="","",'[1]#export'!$P$2)</f>
        <v>Age Group</v>
      </c>
      <c r="Z20" s="18">
        <f>IF('[1]#export'!A21="","",'[1]#export'!I21)</f>
        <v>44088</v>
      </c>
      <c r="AA20" s="13" t="str">
        <f>IF('[1]#export'!A21="","",'[1]#fixed_data'!$B$8)</f>
        <v>http://jlc.london/</v>
      </c>
    </row>
    <row r="21" spans="1:27">
      <c r="A21" s="13" t="str">
        <f>IF('[1]#export'!A22="","",CONCATENATE('[1]#fixed_data'!$B$2&amp;'[1]#export'!A22))</f>
        <v>360G-JLC-108343</v>
      </c>
      <c r="B21" s="13" t="str">
        <f>IF('[1]#export'!A22="","",CONCATENATE('[1]#export'!N22&amp;" grant to "&amp;'[1]#export'!B22))</f>
        <v>COVID-19 grant to The Wish Centre</v>
      </c>
      <c r="C21" s="13" t="str">
        <f>IF('[1]#export'!A22="","",'[1]#export'!D22)</f>
        <v>COVID-19: LCR Wave 3 - Creation of Digital Resource Packs</v>
      </c>
      <c r="D21" s="13" t="str">
        <f>IF('[1]#export'!A22="","",'[1]#fixed_data'!$B$3)</f>
        <v>GBP</v>
      </c>
      <c r="E21" s="14">
        <f>IF('[1]#export'!A22="","",'[1]#export'!E22)</f>
        <v>9970</v>
      </c>
      <c r="F21" s="15" t="str">
        <f>IF('[1]#export'!A22="","",TEXT('[1]#export'!F22,"yyyy-mm-dd"))</f>
        <v>2020-08-27</v>
      </c>
      <c r="G21" s="15" t="str">
        <f>IF('[1]#export'!A22="","",IF('[1]#export'!J22="","",TEXT('[1]#export'!J22,"yyyy-mm-dd")))</f>
        <v>2020-09-01</v>
      </c>
      <c r="H21" s="13" t="str">
        <f>IF('[1]#export'!A22="","",'[1]#export'!K22)</f>
        <v>12</v>
      </c>
      <c r="I21" s="13" t="str">
        <f>IF('[1]#export'!A22="","",IF(LEFT('[1]#export'!C22,3)="GB-",'[1]#export'!C22,IF(AND(K21="",L21=""),'[1]#fixed_data'!$B$4&amp;SUBSTITUTE(J21," ","-"),IF(K21="","GB-COH-"&amp;L21,IF(LEFT(K21,2)="SC","GB-SC-"&amp;K21,IF(AND(LEFT(K21,1)="1",LEN(K21)=6),"GB-NIC-"&amp;K21,"GB-CHC-"&amp;K21))))))</f>
        <v>GB-CHC-1125263</v>
      </c>
      <c r="J21" s="13" t="str">
        <f>IF('[1]#export'!A22="","",'[1]#export'!B22)</f>
        <v>The Wish Centre</v>
      </c>
      <c r="K21" s="16" t="str">
        <f>IF('[1]#export'!A22="","",IF(ISBLANK('[1]#export'!C22),"",IF(LEFT('[1]#export'!C22,3)="GB-","",'[1]#export'!C22)))</f>
        <v>1125263</v>
      </c>
      <c r="L21" s="16"/>
      <c r="M21" s="13" t="str">
        <f>IF('[1]#export'!A22="","",IF('[1]#export'!H22="","",'[1]#export'!H22))</f>
        <v>W1W 7LT</v>
      </c>
      <c r="N21" s="13" t="str">
        <f>IF('[1]#export'!A22="","",IF('[1]#export'!L22="","",IF(LEFT('[1]#export'!L22,4)="http",'[1]#export'!L22,"http://"&amp;TRIM('[1]#export'!L22))))</f>
        <v>http://www.thewishcentre.org.uk</v>
      </c>
      <c r="O21" s="13" t="str">
        <f>IF('[1]#export'!A22="","",IF('[1]#export'!G22="","",IF(LEFT('[1]#export'!G22,13)="Discretionary","Multiple Boroughs",SUBSTITUTE('[1]#export'!G22,CHAR(10),", "))))</f>
        <v>Harrow</v>
      </c>
      <c r="P21" s="13" t="str">
        <f>IF('[1]#export'!A22="","",'[1]#fixed_data'!$B$5)</f>
        <v>GB-CHC-237725</v>
      </c>
      <c r="Q21" s="13" t="str">
        <f>IF('[1]#export'!A22="","",'[1]#fixed_data'!$B$6)</f>
        <v>John Lyon's Charity</v>
      </c>
      <c r="R21" s="13" t="str">
        <f>IF('[1]#export'!A22="","",IF('[1]#export'!N22="","",'[1]#export'!N22))</f>
        <v>COVID-19</v>
      </c>
      <c r="S21" s="17" t="str">
        <f>IF('[1]#export'!A22="","",IF('[1]#export'!M22="","",'[1]#export'!M22))</f>
        <v>COVID-19</v>
      </c>
      <c r="T21" s="17" t="str">
        <f>IF('[1]#export'!A22="","",IF(AND(VALUE('[1]#export'!K22)&gt;12,OR('[1]#export'!M22="Bursary",'[1]#export'!M22="Main Grant")),"Multiple year grants are approved in principle for the full term as outlined but are subject to satisfactory reporting and annual authority from the Charity's Trustee to release each tranche.",""))</f>
        <v/>
      </c>
      <c r="U21" s="17" t="str">
        <f>IF('[1]#export'!A22="","",IF('[1]#export'!Q22="","",'[1]#export'!Q22))</f>
        <v>Direct Project Costs</v>
      </c>
      <c r="V21" s="17" t="str">
        <f>IF('[1]#export'!A22="","",IF('[1]#export'!O22="","",'[1]#export'!O22))</f>
        <v>Youth Issues</v>
      </c>
      <c r="W21" s="17" t="str">
        <f>IF('[1]#export'!O22="","",'[1]#export'!$O$2)</f>
        <v>Programme Area</v>
      </c>
      <c r="X21" s="17" t="str">
        <f>IF('[1]#export'!A22="","",IF('[1]#export'!P22="","",'[1]#export'!P22))</f>
        <v>11-25 (Secondary+ YP)</v>
      </c>
      <c r="Y21" s="17" t="str">
        <f>IF('[1]#export'!P22="","",'[1]#export'!$P$2)</f>
        <v>Age Group</v>
      </c>
      <c r="Z21" s="18">
        <f>IF('[1]#export'!A22="","",'[1]#export'!I22)</f>
        <v>44096</v>
      </c>
      <c r="AA21" s="13" t="str">
        <f>IF('[1]#export'!A22="","",'[1]#fixed_data'!$B$8)</f>
        <v>http://jlc.london/</v>
      </c>
    </row>
    <row r="22" spans="1:27">
      <c r="A22" s="13" t="str">
        <f>IF('[1]#export'!A23="","",CONCATENATE('[1]#fixed_data'!$B$2&amp;'[1]#export'!A23))</f>
        <v>360G-JLC-108345</v>
      </c>
      <c r="B22" s="13" t="str">
        <f>IF('[1]#export'!A23="","",CONCATENATE('[1]#export'!N23&amp;" grant to "&amp;'[1]#export'!B23))</f>
        <v>COVID-19 grant to Ebony Steelband Trust</v>
      </c>
      <c r="C22" s="13" t="str">
        <f>IF('[1]#export'!A23="","",'[1]#export'!D23)</f>
        <v>COVID-19: LCR Wave 3 - Band Running Costs</v>
      </c>
      <c r="D22" s="13" t="str">
        <f>IF('[1]#export'!A23="","",'[1]#fixed_data'!$B$3)</f>
        <v>GBP</v>
      </c>
      <c r="E22" s="14">
        <f>IF('[1]#export'!A23="","",'[1]#export'!E23)</f>
        <v>8900</v>
      </c>
      <c r="F22" s="15" t="str">
        <f>IF('[1]#export'!A23="","",TEXT('[1]#export'!F23,"yyyy-mm-dd"))</f>
        <v>2020-08-21</v>
      </c>
      <c r="G22" s="15" t="str">
        <f>IF('[1]#export'!A23="","",IF('[1]#export'!J23="","",TEXT('[1]#export'!J23,"yyyy-mm-dd")))</f>
        <v>2020-09-01</v>
      </c>
      <c r="H22" s="13" t="str">
        <f>IF('[1]#export'!A23="","",'[1]#export'!K23)</f>
        <v>4</v>
      </c>
      <c r="I22" s="13" t="str">
        <f>IF('[1]#export'!A23="","",IF(LEFT('[1]#export'!C23,3)="GB-",'[1]#export'!C23,IF(AND(K22="",L22=""),'[1]#fixed_data'!$B$4&amp;SUBSTITUTE(J22," ","-"),IF(K22="","GB-COH-"&amp;L22,IF(LEFT(K22,2)="SC","GB-SC-"&amp;K22,IF(AND(LEFT(K22,1)="1",LEN(K22)=6),"GB-NIC-"&amp;K22,"GB-CHC-"&amp;K22))))))</f>
        <v>GB-CHC-1098408</v>
      </c>
      <c r="J22" s="13" t="str">
        <f>IF('[1]#export'!A23="","",'[1]#export'!B23)</f>
        <v>Ebony Steelband Trust</v>
      </c>
      <c r="K22" s="16" t="str">
        <f>IF('[1]#export'!A23="","",IF(ISBLANK('[1]#export'!C23),"",IF(LEFT('[1]#export'!C23,3)="GB-","",'[1]#export'!C23)))</f>
        <v>1098408</v>
      </c>
      <c r="L22" s="16"/>
      <c r="M22" s="13" t="str">
        <f>IF('[1]#export'!A23="","",IF('[1]#export'!H23="","",'[1]#export'!H23))</f>
        <v>W9 2AN</v>
      </c>
      <c r="N22" s="13" t="str">
        <f>IF('[1]#export'!A23="","",IF('[1]#export'!L23="","",IF(LEFT('[1]#export'!L23,4)="http",'[1]#export'!L23,"http://"&amp;TRIM('[1]#export'!L23))))</f>
        <v>http://www.ebony.org.uk</v>
      </c>
      <c r="O22" s="13" t="str">
        <f>IF('[1]#export'!A23="","",IF('[1]#export'!G23="","",IF(LEFT('[1]#export'!G23,13)="Discretionary","Multiple Boroughs",SUBSTITUTE('[1]#export'!G23,CHAR(10),", "))))</f>
        <v>Kensington &amp; Chelsea, Westminster</v>
      </c>
      <c r="P22" s="13" t="str">
        <f>IF('[1]#export'!A23="","",'[1]#fixed_data'!$B$5)</f>
        <v>GB-CHC-237725</v>
      </c>
      <c r="Q22" s="13" t="str">
        <f>IF('[1]#export'!A23="","",'[1]#fixed_data'!$B$6)</f>
        <v>John Lyon's Charity</v>
      </c>
      <c r="R22" s="13" t="str">
        <f>IF('[1]#export'!A23="","",IF('[1]#export'!N23="","",'[1]#export'!N23))</f>
        <v>COVID-19</v>
      </c>
      <c r="S22" s="17" t="str">
        <f>IF('[1]#export'!A23="","",IF('[1]#export'!M23="","",'[1]#export'!M23))</f>
        <v>COVID-19</v>
      </c>
      <c r="T22" s="17" t="str">
        <f>IF('[1]#export'!A23="","",IF(AND(VALUE('[1]#export'!K23)&gt;12,OR('[1]#export'!M23="Bursary",'[1]#export'!M23="Main Grant")),"Multiple year grants are approved in principle for the full term as outlined but are subject to satisfactory reporting and annual authority from the Charity's Trustee to release each tranche.",""))</f>
        <v/>
      </c>
      <c r="U22" s="17" t="str">
        <f>IF('[1]#export'!A23="","",IF('[1]#export'!Q23="","",'[1]#export'!Q23))</f>
        <v>Direct Project Costs</v>
      </c>
      <c r="V22" s="17" t="str">
        <f>IF('[1]#export'!A23="","",IF('[1]#export'!O23="","",'[1]#export'!O23))</f>
        <v>Arts &amp; Science</v>
      </c>
      <c r="W22" s="17" t="str">
        <f>IF('[1]#export'!O23="","",'[1]#export'!$O$2)</f>
        <v>Programme Area</v>
      </c>
      <c r="X22" s="17" t="str">
        <f>IF('[1]#export'!A23="","",IF('[1]#export'!P23="","",'[1]#export'!P23))</f>
        <v>11-19 (Secondary YP)</v>
      </c>
      <c r="Y22" s="17" t="str">
        <f>IF('[1]#export'!P23="","",'[1]#export'!$P$2)</f>
        <v>Age Group</v>
      </c>
      <c r="Z22" s="18">
        <f>IF('[1]#export'!A23="","",'[1]#export'!I23)</f>
        <v>44109</v>
      </c>
      <c r="AA22" s="13" t="str">
        <f>IF('[1]#export'!A23="","",'[1]#fixed_data'!$B$8)</f>
        <v>http://jlc.london/</v>
      </c>
    </row>
    <row r="23" spans="1:27">
      <c r="A23" s="13" t="str">
        <f>IF('[1]#export'!A24="","",CONCATENATE('[1]#fixed_data'!$B$2&amp;'[1]#export'!A24))</f>
        <v>360G-JLC-108286</v>
      </c>
      <c r="B23" s="13" t="str">
        <f>IF('[1]#export'!A24="","",CONCATENATE('[1]#export'!N24&amp;" grant to "&amp;'[1]#export'!B24))</f>
        <v>COVID-19 grant to Harrow Carers</v>
      </c>
      <c r="C23" s="13" t="str">
        <f>IF('[1]#export'!A24="","",'[1]#export'!D24)</f>
        <v>COVID-19: LCR Wave 3 - Part-time Youth Worker</v>
      </c>
      <c r="D23" s="13" t="str">
        <f>IF('[1]#export'!A24="","",'[1]#fixed_data'!$B$3)</f>
        <v>GBP</v>
      </c>
      <c r="E23" s="14">
        <f>IF('[1]#export'!A24="","",'[1]#export'!E24)</f>
        <v>6500</v>
      </c>
      <c r="F23" s="15" t="str">
        <f>IF('[1]#export'!A24="","",TEXT('[1]#export'!F24,"yyyy-mm-dd"))</f>
        <v>2020-08-21</v>
      </c>
      <c r="G23" s="15" t="str">
        <f>IF('[1]#export'!A24="","",IF('[1]#export'!J24="","",TEXT('[1]#export'!J24,"yyyy-mm-dd")))</f>
        <v>2020-09-01</v>
      </c>
      <c r="H23" s="13" t="str">
        <f>IF('[1]#export'!A24="","",'[1]#export'!K24)</f>
        <v>6</v>
      </c>
      <c r="I23" s="13" t="str">
        <f>IF('[1]#export'!A24="","",IF(LEFT('[1]#export'!C24,3)="GB-",'[1]#export'!C24,IF(AND(K23="",L23=""),'[1]#fixed_data'!$B$4&amp;SUBSTITUTE(J23," ","-"),IF(K23="","GB-COH-"&amp;L23,IF(LEFT(K23,2)="SC","GB-SC-"&amp;K23,IF(AND(LEFT(K23,1)="1",LEN(K23)=6),"GB-NIC-"&amp;K23,"GB-CHC-"&amp;K23))))))</f>
        <v>GB-CHC-1062149</v>
      </c>
      <c r="J23" s="13" t="str">
        <f>IF('[1]#export'!A24="","",'[1]#export'!B24)</f>
        <v>Harrow Carers</v>
      </c>
      <c r="K23" s="16" t="str">
        <f>IF('[1]#export'!A24="","",IF(ISBLANK('[1]#export'!C24),"",IF(LEFT('[1]#export'!C24,3)="GB-","",'[1]#export'!C24)))</f>
        <v>1062149</v>
      </c>
      <c r="L23" s="16"/>
      <c r="M23" s="13" t="str">
        <f>IF('[1]#export'!A24="","",IF('[1]#export'!H24="","",'[1]#export'!H24))</f>
        <v>HA2 6DZ</v>
      </c>
      <c r="N23" s="13" t="str">
        <f>IF('[1]#export'!A24="","",IF('[1]#export'!L24="","",IF(LEFT('[1]#export'!L24,4)="http",'[1]#export'!L24,"http://"&amp;TRIM('[1]#export'!L24))))</f>
        <v>https://www.harrowcarers.org/</v>
      </c>
      <c r="O23" s="13" t="str">
        <f>IF('[1]#export'!A24="","",IF('[1]#export'!G24="","",IF(LEFT('[1]#export'!G24,13)="Discretionary","Multiple Boroughs",SUBSTITUTE('[1]#export'!G24,CHAR(10),", "))))</f>
        <v>Harrow</v>
      </c>
      <c r="P23" s="13" t="str">
        <f>IF('[1]#export'!A24="","",'[1]#fixed_data'!$B$5)</f>
        <v>GB-CHC-237725</v>
      </c>
      <c r="Q23" s="13" t="str">
        <f>IF('[1]#export'!A24="","",'[1]#fixed_data'!$B$6)</f>
        <v>John Lyon's Charity</v>
      </c>
      <c r="R23" s="13" t="str">
        <f>IF('[1]#export'!A24="","",IF('[1]#export'!N24="","",'[1]#export'!N24))</f>
        <v>COVID-19</v>
      </c>
      <c r="S23" s="17" t="str">
        <f>IF('[1]#export'!A24="","",IF('[1]#export'!M24="","",'[1]#export'!M24))</f>
        <v>COVID-19</v>
      </c>
      <c r="T23" s="17" t="str">
        <f>IF('[1]#export'!A24="","",IF(AND(VALUE('[1]#export'!K24)&gt;12,OR('[1]#export'!M24="Bursary",'[1]#export'!M24="Main Grant")),"Multiple year grants are approved in principle for the full term as outlined but are subject to satisfactory reporting and annual authority from the Charity's Trustee to release each tranche.",""))</f>
        <v/>
      </c>
      <c r="U23" s="17" t="str">
        <f>IF('[1]#export'!A24="","",IF('[1]#export'!Q24="","",'[1]#export'!Q24))</f>
        <v>Salary Costs</v>
      </c>
      <c r="V23" s="17" t="str">
        <f>IF('[1]#export'!A24="","",IF('[1]#export'!O24="","",'[1]#export'!O24))</f>
        <v>Youth Clubs &amp; Youth Activities</v>
      </c>
      <c r="W23" s="17" t="str">
        <f>IF('[1]#export'!O24="","",'[1]#export'!$O$2)</f>
        <v>Programme Area</v>
      </c>
      <c r="X23" s="17" t="str">
        <f>IF('[1]#export'!A24="","",IF('[1]#export'!P24="","",'[1]#export'!P24))</f>
        <v>11-19 (Secondary YP)</v>
      </c>
      <c r="Y23" s="17" t="str">
        <f>IF('[1]#export'!P24="","",'[1]#export'!$P$2)</f>
        <v>Age Group</v>
      </c>
      <c r="Z23" s="18">
        <f>IF('[1]#export'!A24="","",'[1]#export'!I24)</f>
        <v>44069</v>
      </c>
      <c r="AA23" s="13" t="str">
        <f>IF('[1]#export'!A24="","",'[1]#fixed_data'!$B$8)</f>
        <v>http://jlc.london/</v>
      </c>
    </row>
    <row r="24" spans="1:27">
      <c r="A24" s="13" t="str">
        <f>IF('[1]#export'!A25="","",CONCATENATE('[1]#fixed_data'!$B$2&amp;'[1]#export'!A25))</f>
        <v>360G-JLC-108361</v>
      </c>
      <c r="B24" s="13" t="str">
        <f>IF('[1]#export'!A25="","",CONCATENATE('[1]#export'!N25&amp;" grant to "&amp;'[1]#export'!B25))</f>
        <v>COVID-19 grant to Learning Through Horses</v>
      </c>
      <c r="C24" s="13" t="str">
        <f>IF('[1]#export'!A25="","",'[1]#export'!D25)</f>
        <v>COVID-19: LCR Wave 3 - Additional Staffing</v>
      </c>
      <c r="D24" s="13" t="str">
        <f>IF('[1]#export'!A25="","",'[1]#fixed_data'!$B$3)</f>
        <v>GBP</v>
      </c>
      <c r="E24" s="14">
        <f>IF('[1]#export'!A25="","",'[1]#export'!E25)</f>
        <v>20000</v>
      </c>
      <c r="F24" s="15" t="str">
        <f>IF('[1]#export'!A25="","",TEXT('[1]#export'!F25,"yyyy-mm-dd"))</f>
        <v>2020-08-21</v>
      </c>
      <c r="G24" s="15" t="str">
        <f>IF('[1]#export'!A25="","",IF('[1]#export'!J25="","",TEXT('[1]#export'!J25,"yyyy-mm-dd")))</f>
        <v>2020-09-01</v>
      </c>
      <c r="H24" s="13" t="str">
        <f>IF('[1]#export'!A25="","",'[1]#export'!K25)</f>
        <v>6</v>
      </c>
      <c r="I24" s="13" t="str">
        <f>IF('[1]#export'!A25="","",IF(LEFT('[1]#export'!C25,3)="GB-",'[1]#export'!C25,IF(AND(K24="",L24=""),'[1]#fixed_data'!$B$4&amp;SUBSTITUTE(J24," ","-"),IF(K24="","GB-COH-"&amp;L24,IF(LEFT(K24,2)="SC","GB-SC-"&amp;K24,IF(AND(LEFT(K24,1)="1",LEN(K24)=6),"GB-NIC-"&amp;K24,"GB-CHC-"&amp;K24))))))</f>
        <v>GB-CHC-1159326</v>
      </c>
      <c r="J24" s="13" t="str">
        <f>IF('[1]#export'!A25="","",'[1]#export'!B25)</f>
        <v>Learning Through Horses</v>
      </c>
      <c r="K24" s="16" t="str">
        <f>IF('[1]#export'!A25="","",IF(ISBLANK('[1]#export'!C25),"",IF(LEFT('[1]#export'!C25,3)="GB-","",'[1]#export'!C25)))</f>
        <v>1159326</v>
      </c>
      <c r="L24" s="16"/>
      <c r="M24" s="13" t="str">
        <f>IF('[1]#export'!A25="","",IF('[1]#export'!H25="","",'[1]#export'!H25))</f>
        <v>NW1 7SN</v>
      </c>
      <c r="N24" s="13" t="str">
        <f>IF('[1]#export'!A25="","",IF('[1]#export'!L25="","",IF(LEFT('[1]#export'!L25,4)="http",'[1]#export'!L25,"http://"&amp;TRIM('[1]#export'!L25))))</f>
        <v>http://www.strengthandlearningthroughhorses.org</v>
      </c>
      <c r="O24" s="13" t="str">
        <f>IF('[1]#export'!A25="","",IF('[1]#export'!G25="","",IF(LEFT('[1]#export'!G25,13)="Discretionary","Multiple Boroughs",SUBSTITUTE('[1]#export'!G25,CHAR(10),", "))))</f>
        <v>Barnet, Camden, Harrow, Brent</v>
      </c>
      <c r="P24" s="13" t="str">
        <f>IF('[1]#export'!A25="","",'[1]#fixed_data'!$B$5)</f>
        <v>GB-CHC-237725</v>
      </c>
      <c r="Q24" s="13" t="str">
        <f>IF('[1]#export'!A25="","",'[1]#fixed_data'!$B$6)</f>
        <v>John Lyon's Charity</v>
      </c>
      <c r="R24" s="13" t="str">
        <f>IF('[1]#export'!A25="","",IF('[1]#export'!N25="","",'[1]#export'!N25))</f>
        <v>COVID-19</v>
      </c>
      <c r="S24" s="17" t="str">
        <f>IF('[1]#export'!A25="","",IF('[1]#export'!M25="","",'[1]#export'!M25))</f>
        <v>COVID-19</v>
      </c>
      <c r="T24" s="17" t="str">
        <f>IF('[1]#export'!A25="","",IF(AND(VALUE('[1]#export'!K25)&gt;12,OR('[1]#export'!M25="Bursary",'[1]#export'!M25="Main Grant")),"Multiple year grants are approved in principle for the full term as outlined but are subject to satisfactory reporting and annual authority from the Charity's Trustee to release each tranche.",""))</f>
        <v/>
      </c>
      <c r="U24" s="17" t="str">
        <f>IF('[1]#export'!A25="","",IF('[1]#export'!Q25="","",'[1]#export'!Q25))</f>
        <v>Salary Costs</v>
      </c>
      <c r="V24" s="17" t="str">
        <f>IF('[1]#export'!A25="","",IF('[1]#export'!O25="","",'[1]#export'!O25))</f>
        <v>Emotional Wellbeing</v>
      </c>
      <c r="W24" s="17" t="str">
        <f>IF('[1]#export'!O25="","",'[1]#export'!$O$2)</f>
        <v>Programme Area</v>
      </c>
      <c r="X24" s="17" t="str">
        <f>IF('[1]#export'!A25="","",IF('[1]#export'!P25="","",'[1]#export'!P25))</f>
        <v>11-25 (Secondary+ YP)</v>
      </c>
      <c r="Y24" s="17" t="str">
        <f>IF('[1]#export'!P25="","",'[1]#export'!$P$2)</f>
        <v>Age Group</v>
      </c>
      <c r="Z24" s="18">
        <f>IF('[1]#export'!A25="","",'[1]#export'!I25)</f>
        <v>44069</v>
      </c>
      <c r="AA24" s="13" t="str">
        <f>IF('[1]#export'!A25="","",'[1]#fixed_data'!$B$8)</f>
        <v>http://jlc.london/</v>
      </c>
    </row>
    <row r="25" spans="1:27">
      <c r="A25" s="13" t="str">
        <f>IF('[1]#export'!A26="","",CONCATENATE('[1]#fixed_data'!$B$2&amp;'[1]#export'!A26))</f>
        <v>360G-JLC-108359</v>
      </c>
      <c r="B25" s="13" t="str">
        <f>IF('[1]#export'!A26="","",CONCATENATE('[1]#export'!N26&amp;" grant to "&amp;'[1]#export'!B26))</f>
        <v>COVID-19 grant to Pirate Castle</v>
      </c>
      <c r="C25" s="13" t="str">
        <f>IF('[1]#export'!A26="","",'[1]#export'!D26)</f>
        <v>COVID-19: LCR Wave 3 - Outdoor Activities</v>
      </c>
      <c r="D25" s="13" t="str">
        <f>IF('[1]#export'!A26="","",'[1]#fixed_data'!$B$3)</f>
        <v>GBP</v>
      </c>
      <c r="E25" s="14">
        <f>IF('[1]#export'!A26="","",'[1]#export'!E26)</f>
        <v>7500</v>
      </c>
      <c r="F25" s="15" t="str">
        <f>IF('[1]#export'!A26="","",TEXT('[1]#export'!F26,"yyyy-mm-dd"))</f>
        <v>2020-08-21</v>
      </c>
      <c r="G25" s="15" t="str">
        <f>IF('[1]#export'!A26="","",IF('[1]#export'!J26="","",TEXT('[1]#export'!J26,"yyyy-mm-dd")))</f>
        <v>2020-09-01</v>
      </c>
      <c r="H25" s="13" t="str">
        <f>IF('[1]#export'!A26="","",'[1]#export'!K26)</f>
        <v>6</v>
      </c>
      <c r="I25" s="13" t="str">
        <f>IF('[1]#export'!A26="","",IF(LEFT('[1]#export'!C26,3)="GB-",'[1]#export'!C26,IF(AND(K25="",L25=""),'[1]#fixed_data'!$B$4&amp;SUBSTITUTE(J25," ","-"),IF(K25="","GB-COH-"&amp;L25,IF(LEFT(K25,2)="SC","GB-SC-"&amp;K25,IF(AND(LEFT(K25,1)="1",LEN(K25)=6),"GB-NIC-"&amp;K25,"GB-CHC-"&amp;K25))))))</f>
        <v>GB-CHC-1138787</v>
      </c>
      <c r="J25" s="13" t="str">
        <f>IF('[1]#export'!A26="","",'[1]#export'!B26)</f>
        <v>Pirate Castle</v>
      </c>
      <c r="K25" s="16" t="str">
        <f>IF('[1]#export'!A26="","",IF(ISBLANK('[1]#export'!C26),"",IF(LEFT('[1]#export'!C26,3)="GB-","",'[1]#export'!C26)))</f>
        <v>1138787</v>
      </c>
      <c r="L25" s="16"/>
      <c r="M25" s="13" t="str">
        <f>IF('[1]#export'!A26="","",IF('[1]#export'!H26="","",'[1]#export'!H26))</f>
        <v>NW1 7EA</v>
      </c>
      <c r="N25" s="13" t="str">
        <f>IF('[1]#export'!A26="","",IF('[1]#export'!L26="","",IF(LEFT('[1]#export'!L26,4)="http",'[1]#export'!L26,"http://"&amp;TRIM('[1]#export'!L26))))</f>
        <v>http://www.thepiratecastle.org</v>
      </c>
      <c r="O25" s="13" t="str">
        <f>IF('[1]#export'!A26="","",IF('[1]#export'!G26="","",IF(LEFT('[1]#export'!G26,13)="Discretionary","Multiple Boroughs",SUBSTITUTE('[1]#export'!G26,CHAR(10),", "))))</f>
        <v>Camden</v>
      </c>
      <c r="P25" s="13" t="str">
        <f>IF('[1]#export'!A26="","",'[1]#fixed_data'!$B$5)</f>
        <v>GB-CHC-237725</v>
      </c>
      <c r="Q25" s="13" t="str">
        <f>IF('[1]#export'!A26="","",'[1]#fixed_data'!$B$6)</f>
        <v>John Lyon's Charity</v>
      </c>
      <c r="R25" s="13" t="str">
        <f>IF('[1]#export'!A26="","",IF('[1]#export'!N26="","",'[1]#export'!N26))</f>
        <v>COVID-19</v>
      </c>
      <c r="S25" s="17" t="str">
        <f>IF('[1]#export'!A26="","",IF('[1]#export'!M26="","",'[1]#export'!M26))</f>
        <v>COVID-19</v>
      </c>
      <c r="T25" s="17" t="str">
        <f>IF('[1]#export'!A26="","",IF(AND(VALUE('[1]#export'!K26)&gt;12,OR('[1]#export'!M26="Bursary",'[1]#export'!M26="Main Grant")),"Multiple year grants are approved in principle for the full term as outlined but are subject to satisfactory reporting and annual authority from the Charity's Trustee to release each tranche.",""))</f>
        <v/>
      </c>
      <c r="U25" s="17" t="str">
        <f>IF('[1]#export'!A26="","",IF('[1]#export'!Q26="","",'[1]#export'!Q26))</f>
        <v>Direct Project Costs</v>
      </c>
      <c r="V25" s="17" t="str">
        <f>IF('[1]#export'!A26="","",IF('[1]#export'!O26="","",'[1]#export'!O26))</f>
        <v>Sport</v>
      </c>
      <c r="W25" s="17" t="str">
        <f>IF('[1]#export'!O26="","",'[1]#export'!$O$2)</f>
        <v>Programme Area</v>
      </c>
      <c r="X25" s="17" t="str">
        <f>IF('[1]#export'!A26="","",IF('[1]#export'!P26="","",'[1]#export'!P26))</f>
        <v>5-19 (School Age CYP)</v>
      </c>
      <c r="Y25" s="17" t="str">
        <f>IF('[1]#export'!P26="","",'[1]#export'!$P$2)</f>
        <v>Age Group</v>
      </c>
      <c r="Z25" s="18">
        <f>IF('[1]#export'!A26="","",'[1]#export'!I26)</f>
        <v>44109</v>
      </c>
      <c r="AA25" s="13" t="str">
        <f>IF('[1]#export'!A26="","",'[1]#fixed_data'!$B$8)</f>
        <v>http://jlc.london/</v>
      </c>
    </row>
    <row r="26" spans="1:27">
      <c r="A26" s="13" t="str">
        <f>IF('[1]#export'!A27="","",CONCATENATE('[1]#fixed_data'!$B$2&amp;'[1]#export'!A27))</f>
        <v>360G-JLC-108340</v>
      </c>
      <c r="B26" s="13" t="str">
        <f>IF('[1]#export'!A27="","",CONCATENATE('[1]#export'!N27&amp;" grant to "&amp;'[1]#export'!B27))</f>
        <v>COVID-19 grant to Shepherds Bush Families Project &amp; Children's Centre</v>
      </c>
      <c r="C26" s="13" t="str">
        <f>IF('[1]#export'!A27="","",'[1]#export'!D27)</f>
        <v>COVID-19: LCR Wave 3 - Food and Essential Items</v>
      </c>
      <c r="D26" s="13" t="str">
        <f>IF('[1]#export'!A27="","",'[1]#fixed_data'!$B$3)</f>
        <v>GBP</v>
      </c>
      <c r="E26" s="14">
        <f>IF('[1]#export'!A27="","",'[1]#export'!E27)</f>
        <v>10000</v>
      </c>
      <c r="F26" s="15" t="str">
        <f>IF('[1]#export'!A27="","",TEXT('[1]#export'!F27,"yyyy-mm-dd"))</f>
        <v>2020-08-21</v>
      </c>
      <c r="G26" s="15" t="str">
        <f>IF('[1]#export'!A27="","",IF('[1]#export'!J27="","",TEXT('[1]#export'!J27,"yyyy-mm-dd")))</f>
        <v>2020-09-01</v>
      </c>
      <c r="H26" s="13" t="str">
        <f>IF('[1]#export'!A27="","",'[1]#export'!K27)</f>
        <v>6</v>
      </c>
      <c r="I26" s="13" t="str">
        <f>IF('[1]#export'!A27="","",IF(LEFT('[1]#export'!C27,3)="GB-",'[1]#export'!C27,IF(AND(K26="",L26=""),'[1]#fixed_data'!$B$4&amp;SUBSTITUTE(J26," ","-"),IF(K26="","GB-COH-"&amp;L26,IF(LEFT(K26,2)="SC","GB-SC-"&amp;K26,IF(AND(LEFT(K26,1)="1",LEN(K26)=6),"GB-NIC-"&amp;K26,"GB-CHC-"&amp;K26))))))</f>
        <v>GB-CHC-1080495</v>
      </c>
      <c r="J26" s="13" t="str">
        <f>IF('[1]#export'!A27="","",'[1]#export'!B27)</f>
        <v>Shepherds Bush Families Project &amp; Children's Centre</v>
      </c>
      <c r="K26" s="16" t="str">
        <f>IF('[1]#export'!A27="","",IF(ISBLANK('[1]#export'!C27),"",IF(LEFT('[1]#export'!C27,3)="GB-","",'[1]#export'!C27)))</f>
        <v>1080495</v>
      </c>
      <c r="L26" s="16"/>
      <c r="M26" s="13" t="str">
        <f>IF('[1]#export'!A27="","",IF('[1]#export'!H27="","",'[1]#export'!H27))</f>
        <v>W12 8AP</v>
      </c>
      <c r="N26" s="13" t="str">
        <f>IF('[1]#export'!A27="","",IF('[1]#export'!L27="","",IF(LEFT('[1]#export'!L27,4)="http",'[1]#export'!L27,"http://"&amp;TRIM('[1]#export'!L27))))</f>
        <v>http://www.shepherdsbushfamiliesproject.org</v>
      </c>
      <c r="O26" s="13" t="str">
        <f>IF('[1]#export'!A27="","",IF('[1]#export'!G27="","",IF(LEFT('[1]#export'!G27,13)="Discretionary","Multiple Boroughs",SUBSTITUTE('[1]#export'!G27,CHAR(10),", "))))</f>
        <v>Hammersmith &amp; Fulham</v>
      </c>
      <c r="P26" s="13" t="str">
        <f>IF('[1]#export'!A27="","",'[1]#fixed_data'!$B$5)</f>
        <v>GB-CHC-237725</v>
      </c>
      <c r="Q26" s="13" t="str">
        <f>IF('[1]#export'!A27="","",'[1]#fixed_data'!$B$6)</f>
        <v>John Lyon's Charity</v>
      </c>
      <c r="R26" s="13" t="str">
        <f>IF('[1]#export'!A27="","",IF('[1]#export'!N27="","",'[1]#export'!N27))</f>
        <v>COVID-19</v>
      </c>
      <c r="S26" s="17" t="str">
        <f>IF('[1]#export'!A27="","",IF('[1]#export'!M27="","",'[1]#export'!M27))</f>
        <v>COVID-19</v>
      </c>
      <c r="T26" s="17" t="str">
        <f>IF('[1]#export'!A27="","",IF(AND(VALUE('[1]#export'!K27)&gt;12,OR('[1]#export'!M27="Bursary",'[1]#export'!M27="Main Grant")),"Multiple year grants are approved in principle for the full term as outlined but are subject to satisfactory reporting and annual authority from the Charity's Trustee to release each tranche.",""))</f>
        <v/>
      </c>
      <c r="U26" s="17" t="str">
        <f>IF('[1]#export'!A27="","",IF('[1]#export'!Q27="","",'[1]#export'!Q27))</f>
        <v>Direct Project Costs</v>
      </c>
      <c r="V26" s="17" t="str">
        <f>IF('[1]#export'!A27="","",IF('[1]#export'!O27="","",'[1]#export'!O27))</f>
        <v>Children &amp; Families</v>
      </c>
      <c r="W26" s="17" t="str">
        <f>IF('[1]#export'!O27="","",'[1]#export'!$O$2)</f>
        <v>Programme Area</v>
      </c>
      <c r="X26" s="17" t="str">
        <f>IF('[1]#export'!A27="","",IF('[1]#export'!P27="","",'[1]#export'!P27))</f>
        <v>Families</v>
      </c>
      <c r="Y26" s="17" t="str">
        <f>IF('[1]#export'!P27="","",'[1]#export'!$P$2)</f>
        <v>Age Group</v>
      </c>
      <c r="Z26" s="18">
        <f>IF('[1]#export'!A27="","",'[1]#export'!I27)</f>
        <v>44096</v>
      </c>
      <c r="AA26" s="13" t="str">
        <f>IF('[1]#export'!A27="","",'[1]#fixed_data'!$B$8)</f>
        <v>http://jlc.london/</v>
      </c>
    </row>
    <row r="27" spans="1:27">
      <c r="A27" s="13" t="str">
        <f>IF('[1]#export'!A28="","",CONCATENATE('[1]#fixed_data'!$B$2&amp;'[1]#export'!A28))</f>
        <v>360G-JLC-108341</v>
      </c>
      <c r="B27" s="13" t="str">
        <f>IF('[1]#export'!A28="","",CONCATENATE('[1]#export'!N28&amp;" grant to "&amp;'[1]#export'!B28))</f>
        <v>COVID-19 grant to Winchester Project</v>
      </c>
      <c r="C27" s="13" t="str">
        <f>IF('[1]#export'!A28="","",'[1]#export'!D28)</f>
        <v>COVID-19: LCR Wave 3 - Youth Programme</v>
      </c>
      <c r="D27" s="13" t="str">
        <f>IF('[1]#export'!A28="","",'[1]#fixed_data'!$B$3)</f>
        <v>GBP</v>
      </c>
      <c r="E27" s="14">
        <f>IF('[1]#export'!A28="","",'[1]#export'!E28)</f>
        <v>9800</v>
      </c>
      <c r="F27" s="15" t="str">
        <f>IF('[1]#export'!A28="","",TEXT('[1]#export'!F28,"yyyy-mm-dd"))</f>
        <v>2020-08-21</v>
      </c>
      <c r="G27" s="15" t="str">
        <f>IF('[1]#export'!A28="","",IF('[1]#export'!J28="","",TEXT('[1]#export'!J28,"yyyy-mm-dd")))</f>
        <v>2020-09-01</v>
      </c>
      <c r="H27" s="13" t="str">
        <f>IF('[1]#export'!A28="","",'[1]#export'!K28)</f>
        <v>6</v>
      </c>
      <c r="I27" s="13" t="str">
        <f>IF('[1]#export'!A28="","",IF(LEFT('[1]#export'!C28,3)="GB-",'[1]#export'!C28,IF(AND(K27="",L27=""),'[1]#fixed_data'!$B$4&amp;SUBSTITUTE(J27," ","-"),IF(K27="","GB-COH-"&amp;L27,IF(LEFT(K27,2)="SC","GB-SC-"&amp;K27,IF(AND(LEFT(K27,1)="1",LEN(K27)=6),"GB-NIC-"&amp;K27,"GB-CHC-"&amp;K27))))))</f>
        <v>GB-CHC-1055059</v>
      </c>
      <c r="J27" s="13" t="str">
        <f>IF('[1]#export'!A28="","",'[1]#export'!B28)</f>
        <v>Winchester Project</v>
      </c>
      <c r="K27" s="16" t="str">
        <f>IF('[1]#export'!A28="","",IF(ISBLANK('[1]#export'!C28),"",IF(LEFT('[1]#export'!C28,3)="GB-","",'[1]#export'!C28)))</f>
        <v>1055059</v>
      </c>
      <c r="L27" s="16"/>
      <c r="M27" s="13" t="str">
        <f>IF('[1]#export'!A28="","",IF('[1]#export'!H28="","",'[1]#export'!H28))</f>
        <v>NW3 3NR</v>
      </c>
      <c r="N27" s="13" t="str">
        <f>IF('[1]#export'!A28="","",IF('[1]#export'!L28="","",IF(LEFT('[1]#export'!L28,4)="http",'[1]#export'!L28,"http://"&amp;TRIM('[1]#export'!L28))))</f>
        <v>http://thewinch.org/</v>
      </c>
      <c r="O27" s="13" t="str">
        <f>IF('[1]#export'!A28="","",IF('[1]#export'!G28="","",IF(LEFT('[1]#export'!G28,13)="Discretionary","Multiple Boroughs",SUBSTITUTE('[1]#export'!G28,CHAR(10),", "))))</f>
        <v>Camden</v>
      </c>
      <c r="P27" s="13" t="str">
        <f>IF('[1]#export'!A28="","",'[1]#fixed_data'!$B$5)</f>
        <v>GB-CHC-237725</v>
      </c>
      <c r="Q27" s="13" t="str">
        <f>IF('[1]#export'!A28="","",'[1]#fixed_data'!$B$6)</f>
        <v>John Lyon's Charity</v>
      </c>
      <c r="R27" s="13" t="str">
        <f>IF('[1]#export'!A28="","",IF('[1]#export'!N28="","",'[1]#export'!N28))</f>
        <v>COVID-19</v>
      </c>
      <c r="S27" s="17" t="str">
        <f>IF('[1]#export'!A28="","",IF('[1]#export'!M28="","",'[1]#export'!M28))</f>
        <v>COVID-19</v>
      </c>
      <c r="T27" s="17" t="str">
        <f>IF('[1]#export'!A28="","",IF(AND(VALUE('[1]#export'!K28)&gt;12,OR('[1]#export'!M28="Bursary",'[1]#export'!M28="Main Grant")),"Multiple year grants are approved in principle for the full term as outlined but are subject to satisfactory reporting and annual authority from the Charity's Trustee to release each tranche.",""))</f>
        <v/>
      </c>
      <c r="U27" s="17" t="str">
        <f>IF('[1]#export'!A28="","",IF('[1]#export'!Q28="","",'[1]#export'!Q28))</f>
        <v>Salary Costs</v>
      </c>
      <c r="V27" s="17" t="str">
        <f>IF('[1]#export'!A28="","",IF('[1]#export'!O28="","",'[1]#export'!O28))</f>
        <v>Youth Clubs &amp; Youth Activities</v>
      </c>
      <c r="W27" s="17" t="str">
        <f>IF('[1]#export'!O28="","",'[1]#export'!$O$2)</f>
        <v>Programme Area</v>
      </c>
      <c r="X27" s="17" t="str">
        <f>IF('[1]#export'!A28="","",IF('[1]#export'!P28="","",'[1]#export'!P28))</f>
        <v>0-25 Years Old</v>
      </c>
      <c r="Y27" s="17" t="str">
        <f>IF('[1]#export'!P28="","",'[1]#export'!$P$2)</f>
        <v>Age Group</v>
      </c>
      <c r="Z27" s="18">
        <f>IF('[1]#export'!A28="","",'[1]#export'!I28)</f>
        <v>44096</v>
      </c>
      <c r="AA27" s="13" t="str">
        <f>IF('[1]#export'!A28="","",'[1]#fixed_data'!$B$8)</f>
        <v>http://jlc.london/</v>
      </c>
    </row>
    <row r="28" spans="1:27">
      <c r="A28" s="13" t="str">
        <f>IF('[1]#export'!A29="","",CONCATENATE('[1]#fixed_data'!$B$2&amp;'[1]#export'!A29))</f>
        <v>360G-JLC-108342</v>
      </c>
      <c r="B28" s="13" t="str">
        <f>IF('[1]#export'!A29="","",CONCATENATE('[1]#export'!N29&amp;" grant to "&amp;'[1]#export'!B29))</f>
        <v>COVID-19 grant to Young Roots</v>
      </c>
      <c r="C28" s="13" t="str">
        <f>IF('[1]#export'!A29="","",'[1]#export'!D29)</f>
        <v>COVID-19: LCR Wave 3 - Core Costs of the Brent Service</v>
      </c>
      <c r="D28" s="13" t="str">
        <f>IF('[1]#export'!A29="","",'[1]#fixed_data'!$B$3)</f>
        <v>GBP</v>
      </c>
      <c r="E28" s="14">
        <f>IF('[1]#export'!A29="","",'[1]#export'!E29)</f>
        <v>25000</v>
      </c>
      <c r="F28" s="15" t="str">
        <f>IF('[1]#export'!A29="","",TEXT('[1]#export'!F29,"yyyy-mm-dd"))</f>
        <v>2020-08-21</v>
      </c>
      <c r="G28" s="15" t="str">
        <f>IF('[1]#export'!A29="","",IF('[1]#export'!J29="","",TEXT('[1]#export'!J29,"yyyy-mm-dd")))</f>
        <v>2020-09-01</v>
      </c>
      <c r="H28" s="13" t="str">
        <f>IF('[1]#export'!A29="","",'[1]#export'!K29)</f>
        <v>6</v>
      </c>
      <c r="I28" s="13" t="str">
        <f>IF('[1]#export'!A29="","",IF(LEFT('[1]#export'!C29,3)="GB-",'[1]#export'!C29,IF(AND(K28="",L28=""),'[1]#fixed_data'!$B$4&amp;SUBSTITUTE(J28," ","-"),IF(K28="","GB-COH-"&amp;L28,IF(LEFT(K28,2)="SC","GB-SC-"&amp;K28,IF(AND(LEFT(K28,1)="1",LEN(K28)=6),"GB-NIC-"&amp;K28,"GB-CHC-"&amp;K28))))))</f>
        <v>GB-CHC-1139685</v>
      </c>
      <c r="J28" s="13" t="str">
        <f>IF('[1]#export'!A29="","",'[1]#export'!B29)</f>
        <v>Young Roots</v>
      </c>
      <c r="K28" s="16" t="str">
        <f>IF('[1]#export'!A29="","",IF(ISBLANK('[1]#export'!C29),"",IF(LEFT('[1]#export'!C29,3)="GB-","",'[1]#export'!C29)))</f>
        <v>1139685</v>
      </c>
      <c r="L28" s="16"/>
      <c r="M28" s="13" t="str">
        <f>IF('[1]#export'!A29="","",IF('[1]#export'!H29="","",'[1]#export'!H29))</f>
        <v>CR0 2XX</v>
      </c>
      <c r="N28" s="13" t="str">
        <f>IF('[1]#export'!A29="","",IF('[1]#export'!L29="","",IF(LEFT('[1]#export'!L29,4)="http",'[1]#export'!L29,"http://"&amp;TRIM('[1]#export'!L29))))</f>
        <v>https://youngroots.org.uk/</v>
      </c>
      <c r="O28" s="13" t="str">
        <f>IF('[1]#export'!A29="","",IF('[1]#export'!G29="","",IF(LEFT('[1]#export'!G29,13)="Discretionary","Multiple Boroughs",SUBSTITUTE('[1]#export'!G29,CHAR(10),", "))))</f>
        <v>Brent</v>
      </c>
      <c r="P28" s="13" t="str">
        <f>IF('[1]#export'!A29="","",'[1]#fixed_data'!$B$5)</f>
        <v>GB-CHC-237725</v>
      </c>
      <c r="Q28" s="13" t="str">
        <f>IF('[1]#export'!A29="","",'[1]#fixed_data'!$B$6)</f>
        <v>John Lyon's Charity</v>
      </c>
      <c r="R28" s="13" t="str">
        <f>IF('[1]#export'!A29="","",IF('[1]#export'!N29="","",'[1]#export'!N29))</f>
        <v>COVID-19</v>
      </c>
      <c r="S28" s="17" t="str">
        <f>IF('[1]#export'!A29="","",IF('[1]#export'!M29="","",'[1]#export'!M29))</f>
        <v>COVID-19</v>
      </c>
      <c r="T28" s="17" t="str">
        <f>IF('[1]#export'!A29="","",IF(AND(VALUE('[1]#export'!K29)&gt;12,OR('[1]#export'!M29="Bursary",'[1]#export'!M29="Main Grant")),"Multiple year grants are approved in principle for the full term as outlined but are subject to satisfactory reporting and annual authority from the Charity's Trustee to release each tranche.",""))</f>
        <v/>
      </c>
      <c r="U28" s="17" t="str">
        <f>IF('[1]#export'!A29="","",IF('[1]#export'!Q29="","",'[1]#export'!Q29))</f>
        <v>Direct Project Costs</v>
      </c>
      <c r="V28" s="17" t="str">
        <f>IF('[1]#export'!A29="","",IF('[1]#export'!O29="","",'[1]#export'!O29))</f>
        <v>Emotional Wellbeing</v>
      </c>
      <c r="W28" s="17" t="str">
        <f>IF('[1]#export'!O29="","",'[1]#export'!$O$2)</f>
        <v>Programme Area</v>
      </c>
      <c r="X28" s="17" t="str">
        <f>IF('[1]#export'!A29="","",IF('[1]#export'!P29="","",'[1]#export'!P29))</f>
        <v>11-25 (Secondary+ YP)</v>
      </c>
      <c r="Y28" s="17" t="str">
        <f>IF('[1]#export'!P29="","",'[1]#export'!$P$2)</f>
        <v>Age Group</v>
      </c>
      <c r="Z28" s="18">
        <f>IF('[1]#export'!A29="","",'[1]#export'!I29)</f>
        <v>44109</v>
      </c>
      <c r="AA28" s="13" t="str">
        <f>IF('[1]#export'!A29="","",'[1]#fixed_data'!$B$8)</f>
        <v>http://jlc.london/</v>
      </c>
    </row>
    <row r="29" spans="1:27">
      <c r="A29" s="13" t="str">
        <f>IF('[1]#export'!A30="","",CONCATENATE('[1]#fixed_data'!$B$2&amp;'[1]#export'!A30))</f>
        <v>360G-JLC-108331</v>
      </c>
      <c r="B29" s="13" t="str">
        <f>IF('[1]#export'!A30="","",CONCATENATE('[1]#export'!N30&amp;" grant to "&amp;'[1]#export'!B30))</f>
        <v>SHAF grant to Ansar Youth Project</v>
      </c>
      <c r="C29" s="13" t="str">
        <f>IF('[1]#export'!A30="","",'[1]#export'!D30)</f>
        <v>Summer Holiday programme</v>
      </c>
      <c r="D29" s="13" t="str">
        <f>IF('[1]#export'!A30="","",'[1]#fixed_data'!$B$3)</f>
        <v>GBP</v>
      </c>
      <c r="E29" s="14">
        <f>IF('[1]#export'!A30="","",'[1]#export'!E30)</f>
        <v>5800</v>
      </c>
      <c r="F29" s="15" t="str">
        <f>IF('[1]#export'!A30="","",TEXT('[1]#export'!F30,"yyyy-mm-dd"))</f>
        <v>2020-08-13</v>
      </c>
      <c r="G29" s="15" t="str">
        <f>IF('[1]#export'!A30="","",IF('[1]#export'!J30="","",TEXT('[1]#export'!J30,"yyyy-mm-dd")))</f>
        <v>2020-08-03</v>
      </c>
      <c r="H29" s="13" t="str">
        <f>IF('[1]#export'!A30="","",'[1]#export'!K30)</f>
        <v>12</v>
      </c>
      <c r="I29" s="13" t="str">
        <f>IF('[1]#export'!A30="","",IF(LEFT('[1]#export'!C30,3)="GB-",'[1]#export'!C30,IF(AND(K29="",L29=""),'[1]#fixed_data'!$B$4&amp;SUBSTITUTE(J29," ","-"),IF(K29="","GB-COH-"&amp;L29,IF(LEFT(K29,2)="SC","GB-SC-"&amp;K29,IF(AND(LEFT(K29,1)="1",LEN(K29)=6),"GB-NIC-"&amp;K29,"GB-CHC-"&amp;K29))))))</f>
        <v>GB-CHC-1119724</v>
      </c>
      <c r="J29" s="13" t="str">
        <f>IF('[1]#export'!A30="","",'[1]#export'!B30)</f>
        <v>Ansar Youth Project</v>
      </c>
      <c r="K29" s="16" t="str">
        <f>IF('[1]#export'!A30="","",IF(ISBLANK('[1]#export'!C30),"",IF(LEFT('[1]#export'!C30,3)="GB-","",'[1]#export'!C30)))</f>
        <v>1119724</v>
      </c>
      <c r="L29" s="16"/>
      <c r="M29" s="13" t="str">
        <f>IF('[1]#export'!A30="","",IF('[1]#export'!H30="","",'[1]#export'!H30))</f>
        <v>HA97EU</v>
      </c>
      <c r="N29" s="13" t="str">
        <f>IF('[1]#export'!A30="","",IF('[1]#export'!L30="","",IF(LEFT('[1]#export'!L30,4)="http",'[1]#export'!L30,"http://"&amp;TRIM('[1]#export'!L30))))</f>
        <v>http://www.ansaryouth.org.uk</v>
      </c>
      <c r="O29" s="13" t="str">
        <f>IF('[1]#export'!A30="","",IF('[1]#export'!G30="","",IF(LEFT('[1]#export'!G30,13)="Discretionary","Multiple Boroughs",SUBSTITUTE('[1]#export'!G30,CHAR(10),", "))))</f>
        <v>Brent, Ealing, Harrow</v>
      </c>
      <c r="P29" s="13" t="str">
        <f>IF('[1]#export'!A30="","",'[1]#fixed_data'!$B$5)</f>
        <v>GB-CHC-237725</v>
      </c>
      <c r="Q29" s="13" t="str">
        <f>IF('[1]#export'!A30="","",'[1]#fixed_data'!$B$6)</f>
        <v>John Lyon's Charity</v>
      </c>
      <c r="R29" s="13" t="str">
        <f>IF('[1]#export'!A30="","",IF('[1]#export'!N30="","",'[1]#export'!N30))</f>
        <v>SHAF</v>
      </c>
      <c r="S29" s="17" t="str">
        <f>IF('[1]#export'!A30="","",IF('[1]#export'!M30="","",'[1]#export'!M30))</f>
        <v>COVID-19</v>
      </c>
      <c r="T29" s="17" t="str">
        <f>IF('[1]#export'!A30="","",IF(AND(VALUE('[1]#export'!K30)&gt;12,OR('[1]#export'!M30="Bursary",'[1]#export'!M30="Main Grant")),"Multiple year grants are approved in principle for the full term as outlined but are subject to satisfactory reporting and annual authority from the Charity's Trustee to release each tranche.",""))</f>
        <v/>
      </c>
      <c r="U29" s="17" t="str">
        <f>IF('[1]#export'!A30="","",IF('[1]#export'!Q30="","",'[1]#export'!Q30))</f>
        <v>Direct Project Costs</v>
      </c>
      <c r="V29" s="17" t="str">
        <f>IF('[1]#export'!A30="","",IF('[1]#export'!O30="","",'[1]#export'!O30))</f>
        <v>Youth Clubs &amp; Youth Activities</v>
      </c>
      <c r="W29" s="17" t="str">
        <f>IF('[1]#export'!O30="","",'[1]#export'!$O$2)</f>
        <v>Programme Area</v>
      </c>
      <c r="X29" s="17" t="str">
        <f>IF('[1]#export'!A30="","",IF('[1]#export'!P30="","",'[1]#export'!P30))</f>
        <v>0-25 Years Old</v>
      </c>
      <c r="Y29" s="17" t="str">
        <f>IF('[1]#export'!P30="","",'[1]#export'!$P$2)</f>
        <v>Age Group</v>
      </c>
      <c r="Z29" s="18">
        <f>IF('[1]#export'!A30="","",'[1]#export'!I30)</f>
        <v>44057</v>
      </c>
      <c r="AA29" s="13" t="str">
        <f>IF('[1]#export'!A30="","",'[1]#fixed_data'!$B$8)</f>
        <v>http://jlc.london/</v>
      </c>
    </row>
    <row r="30" spans="1:27">
      <c r="A30" s="13" t="str">
        <f>IF('[1]#export'!A31="","",CONCATENATE('[1]#fixed_data'!$B$2&amp;'[1]#export'!A31))</f>
        <v>360G-JLC-108333</v>
      </c>
      <c r="B30" s="13" t="str">
        <f>IF('[1]#export'!A31="","",CONCATENATE('[1]#export'!N31&amp;" grant to "&amp;'[1]#export'!B31))</f>
        <v>SHAF grant to British Somali Community</v>
      </c>
      <c r="C30" s="13" t="str">
        <f>IF('[1]#export'!A31="","",'[1]#export'!D31)</f>
        <v>British Somali Community Summer Holiday Project</v>
      </c>
      <c r="D30" s="13" t="str">
        <f>IF('[1]#export'!A31="","",'[1]#fixed_data'!$B$3)</f>
        <v>GBP</v>
      </c>
      <c r="E30" s="14">
        <f>IF('[1]#export'!A31="","",'[1]#export'!E31)</f>
        <v>4300</v>
      </c>
      <c r="F30" s="15" t="str">
        <f>IF('[1]#export'!A31="","",TEXT('[1]#export'!F31,"yyyy-mm-dd"))</f>
        <v>2020-08-13</v>
      </c>
      <c r="G30" s="15" t="str">
        <f>IF('[1]#export'!A31="","",IF('[1]#export'!J31="","",TEXT('[1]#export'!J31,"yyyy-mm-dd")))</f>
        <v>2020-08-08</v>
      </c>
      <c r="H30" s="13" t="str">
        <f>IF('[1]#export'!A31="","",'[1]#export'!K31)</f>
        <v>12</v>
      </c>
      <c r="I30" s="13" t="str">
        <f>IF('[1]#export'!A31="","",IF(LEFT('[1]#export'!C31,3)="GB-",'[1]#export'!C31,IF(AND(K30="",L30=""),'[1]#fixed_data'!$B$4&amp;SUBSTITUTE(J30," ","-"),IF(K30="","GB-COH-"&amp;L30,IF(LEFT(K30,2)="SC","GB-SC-"&amp;K30,IF(AND(LEFT(K30,1)="1",LEN(K30)=6),"GB-NIC-"&amp;K30,"GB-CHC-"&amp;K30))))))</f>
        <v>GB-CHC-1099490</v>
      </c>
      <c r="J30" s="13" t="str">
        <f>IF('[1]#export'!A31="","",'[1]#export'!B31)</f>
        <v>British Somali Community</v>
      </c>
      <c r="K30" s="16" t="str">
        <f>IF('[1]#export'!A31="","",IF(ISBLANK('[1]#export'!C31),"",IF(LEFT('[1]#export'!C31,3)="GB-","",'[1]#export'!C31)))</f>
        <v>1099490</v>
      </c>
      <c r="L30" s="16"/>
      <c r="M30" s="13" t="str">
        <f>IF('[1]#export'!A31="","",IF('[1]#export'!H31="","",'[1]#export'!H31))</f>
        <v>NW1 1TU</v>
      </c>
      <c r="N30" s="13" t="str">
        <f>IF('[1]#export'!A31="","",IF('[1]#export'!L31="","",IF(LEFT('[1]#export'!L31,4)="http",'[1]#export'!L31,"http://"&amp;TRIM('[1]#export'!L31))))</f>
        <v>http://www.britishsomali.org</v>
      </c>
      <c r="O30" s="13" t="str">
        <f>IF('[1]#export'!A31="","",IF('[1]#export'!G31="","",IF(LEFT('[1]#export'!G31,13)="Discretionary","Multiple Boroughs",SUBSTITUTE('[1]#export'!G31,CHAR(10),", "))))</f>
        <v>Camden</v>
      </c>
      <c r="P30" s="13" t="str">
        <f>IF('[1]#export'!A31="","",'[1]#fixed_data'!$B$5)</f>
        <v>GB-CHC-237725</v>
      </c>
      <c r="Q30" s="13" t="str">
        <f>IF('[1]#export'!A31="","",'[1]#fixed_data'!$B$6)</f>
        <v>John Lyon's Charity</v>
      </c>
      <c r="R30" s="13" t="str">
        <f>IF('[1]#export'!A31="","",IF('[1]#export'!N31="","",'[1]#export'!N31))</f>
        <v>SHAF</v>
      </c>
      <c r="S30" s="17" t="str">
        <f>IF('[1]#export'!A31="","",IF('[1]#export'!M31="","",'[1]#export'!M31))</f>
        <v>COVID-19</v>
      </c>
      <c r="T30" s="17" t="str">
        <f>IF('[1]#export'!A31="","",IF(AND(VALUE('[1]#export'!K31)&gt;12,OR('[1]#export'!M31="Bursary",'[1]#export'!M31="Main Grant")),"Multiple year grants are approved in principle for the full term as outlined but are subject to satisfactory reporting and annual authority from the Charity's Trustee to release each tranche.",""))</f>
        <v/>
      </c>
      <c r="U30" s="17" t="str">
        <f>IF('[1]#export'!A31="","",IF('[1]#export'!Q31="","",'[1]#export'!Q31))</f>
        <v>Direct Project Costs</v>
      </c>
      <c r="V30" s="17" t="str">
        <f>IF('[1]#export'!A31="","",IF('[1]#export'!O31="","",'[1]#export'!O31))</f>
        <v>Children &amp; Families</v>
      </c>
      <c r="W30" s="17" t="str">
        <f>IF('[1]#export'!O31="","",'[1]#export'!$O$2)</f>
        <v>Programme Area</v>
      </c>
      <c r="X30" s="17" t="str">
        <f>IF('[1]#export'!A31="","",IF('[1]#export'!P31="","",'[1]#export'!P31))</f>
        <v>5-19 (School Age CYP)</v>
      </c>
      <c r="Y30" s="17" t="str">
        <f>IF('[1]#export'!P31="","",'[1]#export'!$P$2)</f>
        <v>Age Group</v>
      </c>
      <c r="Z30" s="18">
        <f>IF('[1]#export'!A31="","",'[1]#export'!I31)</f>
        <v>44057</v>
      </c>
      <c r="AA30" s="13" t="str">
        <f>IF('[1]#export'!A31="","",'[1]#fixed_data'!$B$8)</f>
        <v>http://jlc.london/</v>
      </c>
    </row>
    <row r="31" spans="1:27">
      <c r="A31" s="13" t="str">
        <f>IF('[1]#export'!A32="","",CONCATENATE('[1]#fixed_data'!$B$2&amp;'[1]#export'!A32))</f>
        <v>360G-JLC-108336</v>
      </c>
      <c r="B31" s="13" t="str">
        <f>IF('[1]#export'!A32="","",CONCATENATE('[1]#export'!N32&amp;" grant to "&amp;'[1]#export'!B32))</f>
        <v>SHAF grant to Flash Musicals</v>
      </c>
      <c r="C31" s="13" t="str">
        <f>IF('[1]#export'!A32="","",'[1]#export'!D32)</f>
        <v>Song Writing and Recording Studio Workshops</v>
      </c>
      <c r="D31" s="13" t="str">
        <f>IF('[1]#export'!A32="","",'[1]#fixed_data'!$B$3)</f>
        <v>GBP</v>
      </c>
      <c r="E31" s="14">
        <f>IF('[1]#export'!A32="","",'[1]#export'!E32)</f>
        <v>4000</v>
      </c>
      <c r="F31" s="15" t="str">
        <f>IF('[1]#export'!A32="","",TEXT('[1]#export'!F32,"yyyy-mm-dd"))</f>
        <v>2020-08-13</v>
      </c>
      <c r="G31" s="15" t="str">
        <f>IF('[1]#export'!A32="","",IF('[1]#export'!J32="","",TEXT('[1]#export'!J32,"yyyy-mm-dd")))</f>
        <v>2020-08-17</v>
      </c>
      <c r="H31" s="13" t="str">
        <f>IF('[1]#export'!A32="","",'[1]#export'!K32)</f>
        <v>12</v>
      </c>
      <c r="I31" s="13" t="str">
        <f>IF('[1]#export'!A32="","",IF(LEFT('[1]#export'!C32,3)="GB-",'[1]#export'!C32,IF(AND(K31="",L31=""),'[1]#fixed_data'!$B$4&amp;SUBSTITUTE(J31," ","-"),IF(K31="","GB-COH-"&amp;L31,IF(LEFT(K31,2)="SC","GB-SC-"&amp;K31,IF(AND(LEFT(K31,1)="1",LEN(K31)=6),"GB-NIC-"&amp;K31,"GB-CHC-"&amp;K31))))))</f>
        <v>GB-CHC-1094205</v>
      </c>
      <c r="J31" s="13" t="str">
        <f>IF('[1]#export'!A32="","",'[1]#export'!B32)</f>
        <v>Flash Musicals</v>
      </c>
      <c r="K31" s="16" t="str">
        <f>IF('[1]#export'!A32="","",IF(ISBLANK('[1]#export'!C32),"",IF(LEFT('[1]#export'!C32,3)="GB-","",'[1]#export'!C32)))</f>
        <v>1094205</v>
      </c>
      <c r="L31" s="16"/>
      <c r="M31" s="13" t="str">
        <f>IF('[1]#export'!A32="","",IF('[1]#export'!H32="","",'[1]#export'!H32))</f>
        <v>HA86EZ</v>
      </c>
      <c r="N31" s="13" t="str">
        <f>IF('[1]#export'!A32="","",IF('[1]#export'!L32="","",IF(LEFT('[1]#export'!L32,4)="http",'[1]#export'!L32,"http://"&amp;TRIM('[1]#export'!L32))))</f>
        <v>http://www.flashmusicals.co.uk</v>
      </c>
      <c r="O31" s="13" t="str">
        <f>IF('[1]#export'!A32="","",IF('[1]#export'!G32="","",IF(LEFT('[1]#export'!G32,13)="Discretionary","Multiple Boroughs",SUBSTITUTE('[1]#export'!G32,CHAR(10),", "))))</f>
        <v>Barnet, Brent, Harrow</v>
      </c>
      <c r="P31" s="13" t="str">
        <f>IF('[1]#export'!A32="","",'[1]#fixed_data'!$B$5)</f>
        <v>GB-CHC-237725</v>
      </c>
      <c r="Q31" s="13" t="str">
        <f>IF('[1]#export'!A32="","",'[1]#fixed_data'!$B$6)</f>
        <v>John Lyon's Charity</v>
      </c>
      <c r="R31" s="13" t="str">
        <f>IF('[1]#export'!A32="","",IF('[1]#export'!N32="","",'[1]#export'!N32))</f>
        <v>SHAF</v>
      </c>
      <c r="S31" s="17" t="str">
        <f>IF('[1]#export'!A32="","",IF('[1]#export'!M32="","",'[1]#export'!M32))</f>
        <v>COVID-19</v>
      </c>
      <c r="T31" s="17" t="str">
        <f>IF('[1]#export'!A32="","",IF(AND(VALUE('[1]#export'!K32)&gt;12,OR('[1]#export'!M32="Bursary",'[1]#export'!M32="Main Grant")),"Multiple year grants are approved in principle for the full term as outlined but are subject to satisfactory reporting and annual authority from the Charity's Trustee to release each tranche.",""))</f>
        <v/>
      </c>
      <c r="U31" s="17" t="str">
        <f>IF('[1]#export'!A32="","",IF('[1]#export'!Q32="","",'[1]#export'!Q32))</f>
        <v>Direct Project Costs</v>
      </c>
      <c r="V31" s="17" t="str">
        <f>IF('[1]#export'!A32="","",IF('[1]#export'!O32="","",'[1]#export'!O32))</f>
        <v>Arts &amp; Science</v>
      </c>
      <c r="W31" s="17" t="str">
        <f>IF('[1]#export'!O32="","",'[1]#export'!$O$2)</f>
        <v>Programme Area</v>
      </c>
      <c r="X31" s="17" t="str">
        <f>IF('[1]#export'!A32="","",IF('[1]#export'!P32="","",'[1]#export'!P32))</f>
        <v>11-25 (Secondary+ YP)</v>
      </c>
      <c r="Y31" s="17" t="str">
        <f>IF('[1]#export'!P32="","",'[1]#export'!$P$2)</f>
        <v>Age Group</v>
      </c>
      <c r="Z31" s="18">
        <f>IF('[1]#export'!A32="","",'[1]#export'!I32)</f>
        <v>44096</v>
      </c>
      <c r="AA31" s="13" t="str">
        <f>IF('[1]#export'!A32="","",'[1]#fixed_data'!$B$8)</f>
        <v>http://jlc.london/</v>
      </c>
    </row>
    <row r="32" spans="1:27">
      <c r="A32" s="13" t="str">
        <f>IF('[1]#export'!A33="","",CONCATENATE('[1]#fixed_data'!$B$2&amp;'[1]#export'!A33))</f>
        <v>360G-JLC-108328</v>
      </c>
      <c r="B32" s="13" t="str">
        <f>IF('[1]#export'!A33="","",CONCATENATE('[1]#export'!N33&amp;" grant to "&amp;'[1]#export'!B33))</f>
        <v>SHAF grant to Gospel Oak Action Link</v>
      </c>
      <c r="C32" s="13" t="str">
        <f>IF('[1]#export'!A33="","",'[1]#export'!D33)</f>
        <v>Gospel Oak Action Link Summer Programme</v>
      </c>
      <c r="D32" s="13" t="str">
        <f>IF('[1]#export'!A33="","",'[1]#fixed_data'!$B$3)</f>
        <v>GBP</v>
      </c>
      <c r="E32" s="14">
        <f>IF('[1]#export'!A33="","",'[1]#export'!E33)</f>
        <v>2300</v>
      </c>
      <c r="F32" s="15" t="str">
        <f>IF('[1]#export'!A33="","",TEXT('[1]#export'!F33,"yyyy-mm-dd"))</f>
        <v>2020-08-13</v>
      </c>
      <c r="G32" s="15" t="str">
        <f>IF('[1]#export'!A33="","",IF('[1]#export'!J33="","",TEXT('[1]#export'!J33,"yyyy-mm-dd")))</f>
        <v>2020-07-27</v>
      </c>
      <c r="H32" s="13" t="str">
        <f>IF('[1]#export'!A33="","",'[1]#export'!K33)</f>
        <v>12</v>
      </c>
      <c r="I32" s="13" t="str">
        <f>IF('[1]#export'!A33="","",IF(LEFT('[1]#export'!C33,3)="GB-",'[1]#export'!C33,IF(AND(K32="",L32=""),'[1]#fixed_data'!$B$4&amp;SUBSTITUTE(J32," ","-"),IF(K32="","GB-COH-"&amp;L32,IF(LEFT(K32,2)="SC","GB-SC-"&amp;K32,IF(AND(LEFT(K32,1)="1",LEN(K32)=6),"GB-NIC-"&amp;K32,"GB-CHC-"&amp;K32))))))</f>
        <v>GB-CHC-1068436</v>
      </c>
      <c r="J32" s="13" t="str">
        <f>IF('[1]#export'!A33="","",'[1]#export'!B33)</f>
        <v>Gospel Oak Action Link</v>
      </c>
      <c r="K32" s="16" t="str">
        <f>IF('[1]#export'!A33="","",IF(ISBLANK('[1]#export'!C33),"",IF(LEFT('[1]#export'!C33,3)="GB-","",'[1]#export'!C33)))</f>
        <v>1068436</v>
      </c>
      <c r="L32" s="16"/>
      <c r="M32" s="13" t="str">
        <f>IF('[1]#export'!A33="","",IF('[1]#export'!H33="","",'[1]#export'!H33))</f>
        <v>NW5 4QE</v>
      </c>
      <c r="N32" s="13" t="str">
        <f>IF('[1]#export'!A33="","",IF('[1]#export'!L33="","",IF(LEFT('[1]#export'!L33,4)="http",'[1]#export'!L33,"http://"&amp;TRIM('[1]#export'!L33))))</f>
        <v/>
      </c>
      <c r="O32" s="13" t="str">
        <f>IF('[1]#export'!A33="","",IF('[1]#export'!G33="","",IF(LEFT('[1]#export'!G33,13)="Discretionary","Multiple Boroughs",SUBSTITUTE('[1]#export'!G33,CHAR(10),", "))))</f>
        <v>Camden</v>
      </c>
      <c r="P32" s="13" t="str">
        <f>IF('[1]#export'!A33="","",'[1]#fixed_data'!$B$5)</f>
        <v>GB-CHC-237725</v>
      </c>
      <c r="Q32" s="13" t="str">
        <f>IF('[1]#export'!A33="","",'[1]#fixed_data'!$B$6)</f>
        <v>John Lyon's Charity</v>
      </c>
      <c r="R32" s="13" t="str">
        <f>IF('[1]#export'!A33="","",IF('[1]#export'!N33="","",'[1]#export'!N33))</f>
        <v>SHAF</v>
      </c>
      <c r="S32" s="17" t="str">
        <f>IF('[1]#export'!A33="","",IF('[1]#export'!M33="","",'[1]#export'!M33))</f>
        <v>COVID-19</v>
      </c>
      <c r="T32" s="17" t="str">
        <f>IF('[1]#export'!A33="","",IF(AND(VALUE('[1]#export'!K33)&gt;12,OR('[1]#export'!M33="Bursary",'[1]#export'!M33="Main Grant")),"Multiple year grants are approved in principle for the full term as outlined but are subject to satisfactory reporting and annual authority from the Charity's Trustee to release each tranche.",""))</f>
        <v/>
      </c>
      <c r="U32" s="17" t="str">
        <f>IF('[1]#export'!A33="","",IF('[1]#export'!Q33="","",'[1]#export'!Q33))</f>
        <v>Direct Project Costs</v>
      </c>
      <c r="V32" s="17" t="str">
        <f>IF('[1]#export'!A33="","",IF('[1]#export'!O33="","",'[1]#export'!O33))</f>
        <v>Youth Clubs &amp; Youth Activities</v>
      </c>
      <c r="W32" s="17" t="str">
        <f>IF('[1]#export'!O33="","",'[1]#export'!$O$2)</f>
        <v>Programme Area</v>
      </c>
      <c r="X32" s="17" t="str">
        <f>IF('[1]#export'!A33="","",IF('[1]#export'!P33="","",'[1]#export'!P33))</f>
        <v>5-19 (School Age CYP)</v>
      </c>
      <c r="Y32" s="17" t="str">
        <f>IF('[1]#export'!P33="","",'[1]#export'!$P$2)</f>
        <v>Age Group</v>
      </c>
      <c r="Z32" s="18">
        <f>IF('[1]#export'!A33="","",'[1]#export'!I33)</f>
        <v>44103</v>
      </c>
      <c r="AA32" s="13" t="str">
        <f>IF('[1]#export'!A33="","",'[1]#fixed_data'!$B$8)</f>
        <v>http://jlc.london/</v>
      </c>
    </row>
    <row r="33" spans="1:27">
      <c r="A33" s="13" t="str">
        <f>IF('[1]#export'!A34="","",CONCATENATE('[1]#fixed_data'!$B$2&amp;'[1]#export'!A34))</f>
        <v>360G-JLC-108327</v>
      </c>
      <c r="B33" s="13" t="str">
        <f>IF('[1]#export'!A34="","",CONCATENATE('[1]#export'!N34&amp;" grant to "&amp;'[1]#export'!B34))</f>
        <v>SHAF grant to Hilltop Circle</v>
      </c>
      <c r="C33" s="13" t="str">
        <f>IF('[1]#export'!A34="","",'[1]#export'!D34)</f>
        <v>Hilltop Summer Camp</v>
      </c>
      <c r="D33" s="13" t="str">
        <f>IF('[1]#export'!A34="","",'[1]#fixed_data'!$B$3)</f>
        <v>GBP</v>
      </c>
      <c r="E33" s="14">
        <f>IF('[1]#export'!A34="","",'[1]#export'!E34)</f>
        <v>4300</v>
      </c>
      <c r="F33" s="15" t="str">
        <f>IF('[1]#export'!A34="","",TEXT('[1]#export'!F34,"yyyy-mm-dd"))</f>
        <v>2020-08-13</v>
      </c>
      <c r="G33" s="15" t="str">
        <f>IF('[1]#export'!A34="","",IF('[1]#export'!J34="","",TEXT('[1]#export'!J34,"yyyy-mm-dd")))</f>
        <v>2020-08-03</v>
      </c>
      <c r="H33" s="13" t="str">
        <f>IF('[1]#export'!A34="","",'[1]#export'!K34)</f>
        <v>12</v>
      </c>
      <c r="I33" s="13" t="str">
        <f>IF('[1]#export'!A34="","",IF(LEFT('[1]#export'!C34,3)="GB-",'[1]#export'!C34,IF(AND(K33="",L33=""),'[1]#fixed_data'!$B$4&amp;SUBSTITUTE(J33," ","-"),IF(K33="","GB-COH-"&amp;L33,IF(LEFT(K33,2)="SC","GB-SC-"&amp;K33,IF(AND(LEFT(K33,1)="1",LEN(K33)=6),"GB-NIC-"&amp;K33,"GB-CHC-"&amp;K33))))))</f>
        <v>GB-CHC-1186210</v>
      </c>
      <c r="J33" s="13" t="str">
        <f>IF('[1]#export'!A34="","",'[1]#export'!B34)</f>
        <v>Hilltop Circle</v>
      </c>
      <c r="K33" s="16" t="str">
        <f>IF('[1]#export'!A34="","",IF(ISBLANK('[1]#export'!C34),"",IF(LEFT('[1]#export'!C34,3)="GB-","",'[1]#export'!C34)))</f>
        <v>1186210</v>
      </c>
      <c r="L33" s="16"/>
      <c r="M33" s="13" t="str">
        <f>IF('[1]#export'!A34="","",IF('[1]#export'!H34="","",'[1]#export'!H34))</f>
        <v>NW10 0BT</v>
      </c>
      <c r="N33" s="13" t="str">
        <f>IF('[1]#export'!A34="","",IF('[1]#export'!L34="","",IF(LEFT('[1]#export'!L34,4)="http",'[1]#export'!L34,"http://"&amp;TRIM('[1]#export'!L34))))</f>
        <v>http://www.hilltopcircle.co.uk</v>
      </c>
      <c r="O33" s="13" t="str">
        <f>IF('[1]#export'!A34="","",IF('[1]#export'!G34="","",IF(LEFT('[1]#export'!G34,13)="Discretionary","Multiple Boroughs",SUBSTITUTE('[1]#export'!G34,CHAR(10),", "))))</f>
        <v>Brent</v>
      </c>
      <c r="P33" s="13" t="str">
        <f>IF('[1]#export'!A34="","",'[1]#fixed_data'!$B$5)</f>
        <v>GB-CHC-237725</v>
      </c>
      <c r="Q33" s="13" t="str">
        <f>IF('[1]#export'!A34="","",'[1]#fixed_data'!$B$6)</f>
        <v>John Lyon's Charity</v>
      </c>
      <c r="R33" s="13" t="str">
        <f>IF('[1]#export'!A34="","",IF('[1]#export'!N34="","",'[1]#export'!N34))</f>
        <v>SHAF</v>
      </c>
      <c r="S33" s="17" t="str">
        <f>IF('[1]#export'!A34="","",IF('[1]#export'!M34="","",'[1]#export'!M34))</f>
        <v>COVID-19</v>
      </c>
      <c r="T33" s="17" t="str">
        <f>IF('[1]#export'!A34="","",IF(AND(VALUE('[1]#export'!K34)&gt;12,OR('[1]#export'!M34="Bursary",'[1]#export'!M34="Main Grant")),"Multiple year grants are approved in principle for the full term as outlined but are subject to satisfactory reporting and annual authority from the Charity's Trustee to release each tranche.",""))</f>
        <v/>
      </c>
      <c r="U33" s="17" t="str">
        <f>IF('[1]#export'!A34="","",IF('[1]#export'!Q34="","",'[1]#export'!Q34))</f>
        <v>Direct Project Costs</v>
      </c>
      <c r="V33" s="17" t="str">
        <f>IF('[1]#export'!A34="","",IF('[1]#export'!O34="","",'[1]#export'!O34))</f>
        <v>Sport</v>
      </c>
      <c r="W33" s="17" t="str">
        <f>IF('[1]#export'!O34="","",'[1]#export'!$O$2)</f>
        <v>Programme Area</v>
      </c>
      <c r="X33" s="17" t="str">
        <f>IF('[1]#export'!A34="","",IF('[1]#export'!P34="","",'[1]#export'!P34))</f>
        <v>11-25 (Secondary+ YP)</v>
      </c>
      <c r="Y33" s="17" t="str">
        <f>IF('[1]#export'!P34="","",'[1]#export'!$P$2)</f>
        <v>Age Group</v>
      </c>
      <c r="Z33" s="18">
        <f>IF('[1]#export'!A34="","",'[1]#export'!I34)</f>
        <v>44104</v>
      </c>
      <c r="AA33" s="13" t="str">
        <f>IF('[1]#export'!A34="","",'[1]#fixed_data'!$B$8)</f>
        <v>http://jlc.london/</v>
      </c>
    </row>
    <row r="34" spans="1:27">
      <c r="A34" s="13" t="str">
        <f>IF('[1]#export'!A35="","",CONCATENATE('[1]#fixed_data'!$B$2&amp;'[1]#export'!A35))</f>
        <v>360G-JLC-108319</v>
      </c>
      <c r="B34" s="13" t="str">
        <f>IF('[1]#export'!A35="","",CONCATENATE('[1]#export'!N35&amp;" grant to "&amp;'[1]#export'!B35))</f>
        <v>SHAF grant to Horn Stars</v>
      </c>
      <c r="C34" s="13" t="str">
        <f>IF('[1]#export'!A35="","",'[1]#export'!D35)</f>
        <v>Summer at Stonebridge</v>
      </c>
      <c r="D34" s="13" t="str">
        <f>IF('[1]#export'!A35="","",'[1]#fixed_data'!$B$3)</f>
        <v>GBP</v>
      </c>
      <c r="E34" s="14">
        <f>IF('[1]#export'!A35="","",'[1]#export'!E35)</f>
        <v>5000</v>
      </c>
      <c r="F34" s="15" t="str">
        <f>IF('[1]#export'!A35="","",TEXT('[1]#export'!F35,"yyyy-mm-dd"))</f>
        <v>2020-08-13</v>
      </c>
      <c r="G34" s="15" t="str">
        <f>IF('[1]#export'!A35="","",IF('[1]#export'!J35="","",TEXT('[1]#export'!J35,"yyyy-mm-dd")))</f>
        <v>2020-08-03</v>
      </c>
      <c r="H34" s="13" t="str">
        <f>IF('[1]#export'!A35="","",'[1]#export'!K35)</f>
        <v>12</v>
      </c>
      <c r="I34" s="13" t="str">
        <f>IF('[1]#export'!A35="","",IF(LEFT('[1]#export'!C35,3)="GB-",'[1]#export'!C35,IF(AND(K34="",L34=""),'[1]#fixed_data'!$B$4&amp;SUBSTITUTE(J34," ","-"),IF(K34="","GB-COH-"&amp;L34,IF(LEFT(K34,2)="SC","GB-SC-"&amp;K34,IF(AND(LEFT(K34,1)="1",LEN(K34)=6),"GB-NIC-"&amp;K34,"GB-CHC-"&amp;K34))))))</f>
        <v>GB-CHC-1104934</v>
      </c>
      <c r="J34" s="13" t="str">
        <f>IF('[1]#export'!A35="","",'[1]#export'!B35)</f>
        <v>Horn Stars</v>
      </c>
      <c r="K34" s="16" t="str">
        <f>IF('[1]#export'!A35="","",IF(ISBLANK('[1]#export'!C35),"",IF(LEFT('[1]#export'!C35,3)="GB-","",'[1]#export'!C35)))</f>
        <v>1104934</v>
      </c>
      <c r="L34" s="16"/>
      <c r="M34" s="13" t="str">
        <f>IF('[1]#export'!A35="","",IF('[1]#export'!H35="","",'[1]#export'!H35))</f>
        <v>NW10 8BN</v>
      </c>
      <c r="N34" s="13" t="str">
        <f>IF('[1]#export'!A35="","",IF('[1]#export'!L35="","",IF(LEFT('[1]#export'!L35,4)="http",'[1]#export'!L35,"http://"&amp;TRIM('[1]#export'!L35))))</f>
        <v>http://www.hornstars.org</v>
      </c>
      <c r="O34" s="13" t="str">
        <f>IF('[1]#export'!A35="","",IF('[1]#export'!G35="","",IF(LEFT('[1]#export'!G35,13)="Discretionary","Multiple Boroughs",SUBSTITUTE('[1]#export'!G35,CHAR(10),", "))))</f>
        <v>Brent</v>
      </c>
      <c r="P34" s="13" t="str">
        <f>IF('[1]#export'!A35="","",'[1]#fixed_data'!$B$5)</f>
        <v>GB-CHC-237725</v>
      </c>
      <c r="Q34" s="13" t="str">
        <f>IF('[1]#export'!A35="","",'[1]#fixed_data'!$B$6)</f>
        <v>John Lyon's Charity</v>
      </c>
      <c r="R34" s="13" t="str">
        <f>IF('[1]#export'!A35="","",IF('[1]#export'!N35="","",'[1]#export'!N35))</f>
        <v>SHAF</v>
      </c>
      <c r="S34" s="17" t="str">
        <f>IF('[1]#export'!A35="","",IF('[1]#export'!M35="","",'[1]#export'!M35))</f>
        <v>COVID-19</v>
      </c>
      <c r="T34" s="17" t="str">
        <f>IF('[1]#export'!A35="","",IF(AND(VALUE('[1]#export'!K35)&gt;12,OR('[1]#export'!M35="Bursary",'[1]#export'!M35="Main Grant")),"Multiple year grants are approved in principle for the full term as outlined but are subject to satisfactory reporting and annual authority from the Charity's Trustee to release each tranche.",""))</f>
        <v/>
      </c>
      <c r="U34" s="17" t="str">
        <f>IF('[1]#export'!A35="","",IF('[1]#export'!Q35="","",'[1]#export'!Q35))</f>
        <v>Direct Project Costs</v>
      </c>
      <c r="V34" s="17" t="str">
        <f>IF('[1]#export'!A35="","",IF('[1]#export'!O35="","",'[1]#export'!O35))</f>
        <v>Youth Clubs &amp; Youth Activities</v>
      </c>
      <c r="W34" s="17" t="str">
        <f>IF('[1]#export'!O35="","",'[1]#export'!$O$2)</f>
        <v>Programme Area</v>
      </c>
      <c r="X34" s="17" t="str">
        <f>IF('[1]#export'!A35="","",IF('[1]#export'!P35="","",'[1]#export'!P35))</f>
        <v>5-19 (School Age CYP)</v>
      </c>
      <c r="Y34" s="17" t="str">
        <f>IF('[1]#export'!P35="","",'[1]#export'!$P$2)</f>
        <v>Age Group</v>
      </c>
      <c r="Z34" s="18">
        <f>IF('[1]#export'!A35="","",'[1]#export'!I35)</f>
        <v>44116</v>
      </c>
      <c r="AA34" s="13" t="str">
        <f>IF('[1]#export'!A35="","",'[1]#fixed_data'!$B$8)</f>
        <v>http://jlc.london/</v>
      </c>
    </row>
    <row r="35" spans="1:27">
      <c r="A35" s="13" t="str">
        <f>IF('[1]#export'!A36="","",CONCATENATE('[1]#fixed_data'!$B$2&amp;'[1]#export'!A36))</f>
        <v>360G-JLC-108332</v>
      </c>
      <c r="B35" s="13" t="str">
        <f>IF('[1]#export'!A36="","",CONCATENATE('[1]#export'!N36&amp;" grant to "&amp;'[1]#export'!B36))</f>
        <v>SHAF grant to Kings Cross Brunswick Neighbourhood Association</v>
      </c>
      <c r="C35" s="13" t="str">
        <f>IF('[1]#export'!A36="","",'[1]#export'!D36)</f>
        <v>KCB Youth Project Summer Programme</v>
      </c>
      <c r="D35" s="13" t="str">
        <f>IF('[1]#export'!A36="","",'[1]#fixed_data'!$B$3)</f>
        <v>GBP</v>
      </c>
      <c r="E35" s="14">
        <f>IF('[1]#export'!A36="","",'[1]#export'!E36)</f>
        <v>6000</v>
      </c>
      <c r="F35" s="15" t="str">
        <f>IF('[1]#export'!A36="","",TEXT('[1]#export'!F36,"yyyy-mm-dd"))</f>
        <v>2020-08-13</v>
      </c>
      <c r="G35" s="15" t="str">
        <f>IF('[1]#export'!A36="","",IF('[1]#export'!J36="","",TEXT('[1]#export'!J36,"yyyy-mm-dd")))</f>
        <v>2020-08-01</v>
      </c>
      <c r="H35" s="13" t="str">
        <f>IF('[1]#export'!A36="","",'[1]#export'!K36)</f>
        <v>12</v>
      </c>
      <c r="I35" s="13" t="str">
        <f>IF('[1]#export'!A36="","",IF(LEFT('[1]#export'!C36,3)="GB-",'[1]#export'!C36,IF(AND(K35="",L35=""),'[1]#fixed_data'!$B$4&amp;SUBSTITUTE(J35," ","-"),IF(K35="","GB-COH-"&amp;L35,IF(LEFT(K35,2)="SC","GB-SC-"&amp;K35,IF(AND(LEFT(K35,1)="1",LEN(K35)=6),"GB-NIC-"&amp;K35,"GB-CHC-"&amp;K35))))))</f>
        <v>GB-CHC-1083901</v>
      </c>
      <c r="J35" s="13" t="str">
        <f>IF('[1]#export'!A36="","",'[1]#export'!B36)</f>
        <v>Kings Cross Brunswick Neighbourhood Association</v>
      </c>
      <c r="K35" s="16" t="str">
        <f>IF('[1]#export'!A36="","",IF(ISBLANK('[1]#export'!C36),"",IF(LEFT('[1]#export'!C36,3)="GB-","",'[1]#export'!C36)))</f>
        <v>1083901</v>
      </c>
      <c r="L35" s="16"/>
      <c r="M35" s="13" t="str">
        <f>IF('[1]#export'!A36="","",IF('[1]#export'!H36="","",'[1]#export'!H36))</f>
        <v>WC1N 1AB</v>
      </c>
      <c r="N35" s="13" t="str">
        <f>IF('[1]#export'!A36="","",IF('[1]#export'!L36="","",IF(LEFT('[1]#export'!L36,4)="http",'[1]#export'!L36,"http://"&amp;TRIM('[1]#export'!L36))))</f>
        <v>http://www.kcbna.org.uk</v>
      </c>
      <c r="O35" s="13" t="str">
        <f>IF('[1]#export'!A36="","",IF('[1]#export'!G36="","",IF(LEFT('[1]#export'!G36,13)="Discretionary","Multiple Boroughs",SUBSTITUTE('[1]#export'!G36,CHAR(10),", "))))</f>
        <v>Camden</v>
      </c>
      <c r="P35" s="13" t="str">
        <f>IF('[1]#export'!A36="","",'[1]#fixed_data'!$B$5)</f>
        <v>GB-CHC-237725</v>
      </c>
      <c r="Q35" s="13" t="str">
        <f>IF('[1]#export'!A36="","",'[1]#fixed_data'!$B$6)</f>
        <v>John Lyon's Charity</v>
      </c>
      <c r="R35" s="13" t="str">
        <f>IF('[1]#export'!A36="","",IF('[1]#export'!N36="","",'[1]#export'!N36))</f>
        <v>SHAF</v>
      </c>
      <c r="S35" s="17" t="str">
        <f>IF('[1]#export'!A36="","",IF('[1]#export'!M36="","",'[1]#export'!M36))</f>
        <v>COVID-19</v>
      </c>
      <c r="T35" s="17" t="str">
        <f>IF('[1]#export'!A36="","",IF(AND(VALUE('[1]#export'!K36)&gt;12,OR('[1]#export'!M36="Bursary",'[1]#export'!M36="Main Grant")),"Multiple year grants are approved in principle for the full term as outlined but are subject to satisfactory reporting and annual authority from the Charity's Trustee to release each tranche.",""))</f>
        <v/>
      </c>
      <c r="U35" s="17" t="str">
        <f>IF('[1]#export'!A36="","",IF('[1]#export'!Q36="","",'[1]#export'!Q36))</f>
        <v>Direct Project Costs</v>
      </c>
      <c r="V35" s="17" t="str">
        <f>IF('[1]#export'!A36="","",IF('[1]#export'!O36="","",'[1]#export'!O36))</f>
        <v>Youth Clubs &amp; Youth Activities</v>
      </c>
      <c r="W35" s="17" t="str">
        <f>IF('[1]#export'!O36="","",'[1]#export'!$O$2)</f>
        <v>Programme Area</v>
      </c>
      <c r="X35" s="17" t="str">
        <f>IF('[1]#export'!A36="","",IF('[1]#export'!P36="","",'[1]#export'!P36))</f>
        <v>11-25 (Secondary+ YP)</v>
      </c>
      <c r="Y35" s="17" t="str">
        <f>IF('[1]#export'!P36="","",'[1]#export'!$P$2)</f>
        <v>Age Group</v>
      </c>
      <c r="Z35" s="18">
        <f>IF('[1]#export'!A36="","",'[1]#export'!I36)</f>
        <v>44106</v>
      </c>
      <c r="AA35" s="13" t="str">
        <f>IF('[1]#export'!A36="","",'[1]#fixed_data'!$B$8)</f>
        <v>http://jlc.london/</v>
      </c>
    </row>
    <row r="36" spans="1:27">
      <c r="A36" s="13" t="str">
        <f>IF('[1]#export'!A37="","",CONCATENATE('[1]#fixed_data'!$B$2&amp;'[1]#export'!A37))</f>
        <v>360G-JLC-108323</v>
      </c>
      <c r="B36" s="13" t="str">
        <f>IF('[1]#export'!A37="","",CONCATENATE('[1]#export'!N37&amp;" grant to "&amp;'[1]#export'!B37))</f>
        <v>SHAF grant to Mark Elie Dance Foundation</v>
      </c>
      <c r="C36" s="13" t="str">
        <f>IF('[1]#export'!A37="","",'[1]#export'!D37)</f>
        <v>Summer Dance School</v>
      </c>
      <c r="D36" s="13" t="str">
        <f>IF('[1]#export'!A37="","",'[1]#fixed_data'!$B$3)</f>
        <v>GBP</v>
      </c>
      <c r="E36" s="14">
        <f>IF('[1]#export'!A37="","",'[1]#export'!E37)</f>
        <v>5200</v>
      </c>
      <c r="F36" s="15" t="str">
        <f>IF('[1]#export'!A37="","",TEXT('[1]#export'!F37,"yyyy-mm-dd"))</f>
        <v>2020-08-13</v>
      </c>
      <c r="G36" s="15" t="str">
        <f>IF('[1]#export'!A37="","",IF('[1]#export'!J37="","",TEXT('[1]#export'!J37,"yyyy-mm-dd")))</f>
        <v>2020-08-17</v>
      </c>
      <c r="H36" s="13" t="str">
        <f>IF('[1]#export'!A37="","",'[1]#export'!K37)</f>
        <v>12</v>
      </c>
      <c r="I36" s="13" t="str">
        <f>IF('[1]#export'!A37="","",IF(LEFT('[1]#export'!C37,3)="GB-",'[1]#export'!C37,IF(AND(K36="",L36=""),'[1]#fixed_data'!$B$4&amp;SUBSTITUTE(J36," ","-"),IF(K36="","GB-COH-"&amp;L36,IF(LEFT(K36,2)="SC","GB-SC-"&amp;K36,IF(AND(LEFT(K36,1)="1",LEN(K36)=6),"GB-NIC-"&amp;K36,"GB-CHC-"&amp;K36))))))</f>
        <v>GB-CHC-1063754</v>
      </c>
      <c r="J36" s="13" t="str">
        <f>IF('[1]#export'!A37="","",'[1]#export'!B37)</f>
        <v>Mark Elie Dance Foundation</v>
      </c>
      <c r="K36" s="16" t="str">
        <f>IF('[1]#export'!A37="","",IF(ISBLANK('[1]#export'!C37),"",IF(LEFT('[1]#export'!C37,3)="GB-","",'[1]#export'!C37)))</f>
        <v>1063754</v>
      </c>
      <c r="L36" s="16"/>
      <c r="M36" s="13" t="str">
        <f>IF('[1]#export'!A37="","",IF('[1]#export'!H37="","",'[1]#export'!H37))</f>
        <v>W11 2AY</v>
      </c>
      <c r="N36" s="13" t="str">
        <f>IF('[1]#export'!A37="","",IF('[1]#export'!L37="","",IF(LEFT('[1]#export'!L37,4)="http",'[1]#export'!L37,"http://"&amp;TRIM('[1]#export'!L37))))</f>
        <v>http://portobellodance.org.uk</v>
      </c>
      <c r="O36" s="13" t="str">
        <f>IF('[1]#export'!A37="","",IF('[1]#export'!G37="","",IF(LEFT('[1]#export'!G37,13)="Discretionary","Multiple Boroughs",SUBSTITUTE('[1]#export'!G37,CHAR(10),", "))))</f>
        <v>Kensington &amp; Chelsea, Westminster</v>
      </c>
      <c r="P36" s="13" t="str">
        <f>IF('[1]#export'!A37="","",'[1]#fixed_data'!$B$5)</f>
        <v>GB-CHC-237725</v>
      </c>
      <c r="Q36" s="13" t="str">
        <f>IF('[1]#export'!A37="","",'[1]#fixed_data'!$B$6)</f>
        <v>John Lyon's Charity</v>
      </c>
      <c r="R36" s="13" t="str">
        <f>IF('[1]#export'!A37="","",IF('[1]#export'!N37="","",'[1]#export'!N37))</f>
        <v>SHAF</v>
      </c>
      <c r="S36" s="17" t="str">
        <f>IF('[1]#export'!A37="","",IF('[1]#export'!M37="","",'[1]#export'!M37))</f>
        <v>COVID-19</v>
      </c>
      <c r="T36" s="17" t="str">
        <f>IF('[1]#export'!A37="","",IF(AND(VALUE('[1]#export'!K37)&gt;12,OR('[1]#export'!M37="Bursary",'[1]#export'!M37="Main Grant")),"Multiple year grants are approved in principle for the full term as outlined but are subject to satisfactory reporting and annual authority from the Charity's Trustee to release each tranche.",""))</f>
        <v/>
      </c>
      <c r="U36" s="17" t="str">
        <f>IF('[1]#export'!A37="","",IF('[1]#export'!Q37="","",'[1]#export'!Q37))</f>
        <v>Direct Project Costs</v>
      </c>
      <c r="V36" s="17" t="str">
        <f>IF('[1]#export'!A37="","",IF('[1]#export'!O37="","",'[1]#export'!O37))</f>
        <v>Arts &amp; Science</v>
      </c>
      <c r="W36" s="17" t="str">
        <f>IF('[1]#export'!O37="","",'[1]#export'!$O$2)</f>
        <v>Programme Area</v>
      </c>
      <c r="X36" s="17" t="str">
        <f>IF('[1]#export'!A37="","",IF('[1]#export'!P37="","",'[1]#export'!P37))</f>
        <v>5-19 (School Age CYP)</v>
      </c>
      <c r="Y36" s="17" t="str">
        <f>IF('[1]#export'!P37="","",'[1]#export'!$P$2)</f>
        <v>Age Group</v>
      </c>
      <c r="Z36" s="18">
        <f>IF('[1]#export'!A37="","",'[1]#export'!I37)</f>
        <v>44115</v>
      </c>
      <c r="AA36" s="13" t="str">
        <f>IF('[1]#export'!A37="","",'[1]#fixed_data'!$B$8)</f>
        <v>http://jlc.london/</v>
      </c>
    </row>
    <row r="37" spans="1:27">
      <c r="A37" s="13" t="str">
        <f>IF('[1]#export'!A38="","",CONCATENATE('[1]#fixed_data'!$B$2&amp;'[1]#export'!A38))</f>
        <v>360G-JLC-108322</v>
      </c>
      <c r="B37" s="13" t="str">
        <f>IF('[1]#export'!A38="","",CONCATENATE('[1]#export'!N38&amp;" grant to "&amp;'[1]#export'!B38))</f>
        <v>SHAF grant to Pirate Castle</v>
      </c>
      <c r="C37" s="13" t="str">
        <f>IF('[1]#export'!A38="","",'[1]#export'!D38)</f>
        <v>The Pirate Castle's Summer Holiday Splash</v>
      </c>
      <c r="D37" s="13" t="str">
        <f>IF('[1]#export'!A38="","",'[1]#fixed_data'!$B$3)</f>
        <v>GBP</v>
      </c>
      <c r="E37" s="14">
        <f>IF('[1]#export'!A38="","",'[1]#export'!E38)</f>
        <v>6000</v>
      </c>
      <c r="F37" s="15" t="str">
        <f>IF('[1]#export'!A38="","",TEXT('[1]#export'!F38,"yyyy-mm-dd"))</f>
        <v>2020-08-13</v>
      </c>
      <c r="G37" s="15" t="str">
        <f>IF('[1]#export'!A38="","",IF('[1]#export'!J38="","",TEXT('[1]#export'!J38,"yyyy-mm-dd")))</f>
        <v>2020-07-20</v>
      </c>
      <c r="H37" s="13" t="str">
        <f>IF('[1]#export'!A38="","",'[1]#export'!K38)</f>
        <v>12</v>
      </c>
      <c r="I37" s="13" t="str">
        <f>IF('[1]#export'!A38="","",IF(LEFT('[1]#export'!C38,3)="GB-",'[1]#export'!C38,IF(AND(K37="",L37=""),'[1]#fixed_data'!$B$4&amp;SUBSTITUTE(J37," ","-"),IF(K37="","GB-COH-"&amp;L37,IF(LEFT(K37,2)="SC","GB-SC-"&amp;K37,IF(AND(LEFT(K37,1)="1",LEN(K37)=6),"GB-NIC-"&amp;K37,"GB-CHC-"&amp;K37))))))</f>
        <v>GB-CHC-1138787</v>
      </c>
      <c r="J37" s="13" t="str">
        <f>IF('[1]#export'!A38="","",'[1]#export'!B38)</f>
        <v>Pirate Castle</v>
      </c>
      <c r="K37" s="16" t="str">
        <f>IF('[1]#export'!A38="","",IF(ISBLANK('[1]#export'!C38),"",IF(LEFT('[1]#export'!C38,3)="GB-","",'[1]#export'!C38)))</f>
        <v>1138787</v>
      </c>
      <c r="L37" s="16"/>
      <c r="M37" s="13" t="str">
        <f>IF('[1]#export'!A38="","",IF('[1]#export'!H38="","",'[1]#export'!H38))</f>
        <v>NW1 7EA</v>
      </c>
      <c r="N37" s="13" t="str">
        <f>IF('[1]#export'!A38="","",IF('[1]#export'!L38="","",IF(LEFT('[1]#export'!L38,4)="http",'[1]#export'!L38,"http://"&amp;TRIM('[1]#export'!L38))))</f>
        <v>http://www.thepiratecastle.org</v>
      </c>
      <c r="O37" s="13" t="str">
        <f>IF('[1]#export'!A38="","",IF('[1]#export'!G38="","",IF(LEFT('[1]#export'!G38,13)="Discretionary","Multiple Boroughs",SUBSTITUTE('[1]#export'!G38,CHAR(10),", "))))</f>
        <v>Camden, Barnet, Brent</v>
      </c>
      <c r="P37" s="13" t="str">
        <f>IF('[1]#export'!A38="","",'[1]#fixed_data'!$B$5)</f>
        <v>GB-CHC-237725</v>
      </c>
      <c r="Q37" s="13" t="str">
        <f>IF('[1]#export'!A38="","",'[1]#fixed_data'!$B$6)</f>
        <v>John Lyon's Charity</v>
      </c>
      <c r="R37" s="13" t="str">
        <f>IF('[1]#export'!A38="","",IF('[1]#export'!N38="","",'[1]#export'!N38))</f>
        <v>SHAF</v>
      </c>
      <c r="S37" s="17" t="str">
        <f>IF('[1]#export'!A38="","",IF('[1]#export'!M38="","",'[1]#export'!M38))</f>
        <v>COVID-19</v>
      </c>
      <c r="T37" s="17" t="str">
        <f>IF('[1]#export'!A38="","",IF(AND(VALUE('[1]#export'!K38)&gt;12,OR('[1]#export'!M38="Bursary",'[1]#export'!M38="Main Grant")),"Multiple year grants are approved in principle for the full term as outlined but are subject to satisfactory reporting and annual authority from the Charity's Trustee to release each tranche.",""))</f>
        <v/>
      </c>
      <c r="U37" s="17" t="str">
        <f>IF('[1]#export'!A38="","",IF('[1]#export'!Q38="","",'[1]#export'!Q38))</f>
        <v>Direct Project Costs</v>
      </c>
      <c r="V37" s="17" t="str">
        <f>IF('[1]#export'!A38="","",IF('[1]#export'!O38="","",'[1]#export'!O38))</f>
        <v>Sport</v>
      </c>
      <c r="W37" s="17" t="str">
        <f>IF('[1]#export'!O38="","",'[1]#export'!$O$2)</f>
        <v>Programme Area</v>
      </c>
      <c r="X37" s="17" t="str">
        <f>IF('[1]#export'!A38="","",IF('[1]#export'!P38="","",'[1]#export'!P38))</f>
        <v>5-19 (School Age CYP)</v>
      </c>
      <c r="Y37" s="17" t="str">
        <f>IF('[1]#export'!P38="","",'[1]#export'!$P$2)</f>
        <v>Age Group</v>
      </c>
      <c r="Z37" s="18">
        <f>IF('[1]#export'!A38="","",'[1]#export'!I38)</f>
        <v>44104</v>
      </c>
      <c r="AA37" s="13" t="str">
        <f>IF('[1]#export'!A38="","",'[1]#fixed_data'!$B$8)</f>
        <v>http://jlc.london/</v>
      </c>
    </row>
    <row r="38" spans="1:27">
      <c r="A38" s="13" t="str">
        <f>IF('[1]#export'!A39="","",CONCATENATE('[1]#fixed_data'!$B$2&amp;'[1]#export'!A39))</f>
        <v>360G-JLC-108294</v>
      </c>
      <c r="B38" s="13" t="str">
        <f>IF('[1]#export'!A39="","",CONCATENATE('[1]#export'!N39&amp;" grant to "&amp;'[1]#export'!B39))</f>
        <v>SHAF grant to Thanet Youth and Community Centre</v>
      </c>
      <c r="C38" s="13" t="str">
        <f>IF('[1]#export'!A39="","",'[1]#export'!D39)</f>
        <v>The Thanet Summer Holiday Youth Activities Project</v>
      </c>
      <c r="D38" s="13" t="str">
        <f>IF('[1]#export'!A39="","",'[1]#fixed_data'!$B$3)</f>
        <v>GBP</v>
      </c>
      <c r="E38" s="14">
        <f>IF('[1]#export'!A39="","",'[1]#export'!E39)</f>
        <v>6000</v>
      </c>
      <c r="F38" s="15" t="str">
        <f>IF('[1]#export'!A39="","",TEXT('[1]#export'!F39,"yyyy-mm-dd"))</f>
        <v>2020-08-13</v>
      </c>
      <c r="G38" s="15" t="str">
        <f>IF('[1]#export'!A39="","",IF('[1]#export'!J39="","",TEXT('[1]#export'!J39,"yyyy-mm-dd")))</f>
        <v>2020-08-03</v>
      </c>
      <c r="H38" s="13" t="str">
        <f>IF('[1]#export'!A39="","",'[1]#export'!K39)</f>
        <v>12</v>
      </c>
      <c r="I38" s="13" t="str">
        <f>IF('[1]#export'!A39="","",IF(LEFT('[1]#export'!C39,3)="GB-",'[1]#export'!C39,IF(AND(K38="",L38=""),'[1]#fixed_data'!$B$4&amp;SUBSTITUTE(J38," ","-"),IF(K38="","GB-COH-"&amp;L38,IF(LEFT(K38,2)="SC","GB-SC-"&amp;K38,IF(AND(LEFT(K38,1)="1",LEN(K38)=6),"GB-NIC-"&amp;K38,"GB-CHC-"&amp;K38))))))</f>
        <v>GB-CHC-1111955</v>
      </c>
      <c r="J38" s="13" t="str">
        <f>IF('[1]#export'!A39="","",'[1]#export'!B39)</f>
        <v>Thanet Youth and Community Centre</v>
      </c>
      <c r="K38" s="16" t="str">
        <f>IF('[1]#export'!A39="","",IF(ISBLANK('[1]#export'!C39),"",IF(LEFT('[1]#export'!C39,3)="GB-","",'[1]#export'!C39)))</f>
        <v>1111955</v>
      </c>
      <c r="L38" s="16"/>
      <c r="M38" s="13" t="str">
        <f>IF('[1]#export'!A39="","",IF('[1]#export'!H39="","",'[1]#export'!H39))</f>
        <v>NW5 4HD</v>
      </c>
      <c r="N38" s="13" t="str">
        <f>IF('[1]#export'!A39="","",IF('[1]#export'!L39="","",IF(LEFT('[1]#export'!L39,4)="http",'[1]#export'!L39,"http://"&amp;TRIM('[1]#export'!L39))))</f>
        <v>http://www.thethanet.com</v>
      </c>
      <c r="O38" s="13" t="str">
        <f>IF('[1]#export'!A39="","",IF('[1]#export'!G39="","",IF(LEFT('[1]#export'!G39,13)="Discretionary","Multiple Boroughs",SUBSTITUTE('[1]#export'!G39,CHAR(10),", "))))</f>
        <v>Camden</v>
      </c>
      <c r="P38" s="13" t="str">
        <f>IF('[1]#export'!A39="","",'[1]#fixed_data'!$B$5)</f>
        <v>GB-CHC-237725</v>
      </c>
      <c r="Q38" s="13" t="str">
        <f>IF('[1]#export'!A39="","",'[1]#fixed_data'!$B$6)</f>
        <v>John Lyon's Charity</v>
      </c>
      <c r="R38" s="13" t="str">
        <f>IF('[1]#export'!A39="","",IF('[1]#export'!N39="","",'[1]#export'!N39))</f>
        <v>SHAF</v>
      </c>
      <c r="S38" s="17" t="str">
        <f>IF('[1]#export'!A39="","",IF('[1]#export'!M39="","",'[1]#export'!M39))</f>
        <v>COVID-19</v>
      </c>
      <c r="T38" s="17" t="str">
        <f>IF('[1]#export'!A39="","",IF(AND(VALUE('[1]#export'!K39)&gt;12,OR('[1]#export'!M39="Bursary",'[1]#export'!M39="Main Grant")),"Multiple year grants are approved in principle for the full term as outlined but are subject to satisfactory reporting and annual authority from the Charity's Trustee to release each tranche.",""))</f>
        <v/>
      </c>
      <c r="U38" s="17" t="str">
        <f>IF('[1]#export'!A39="","",IF('[1]#export'!Q39="","",'[1]#export'!Q39))</f>
        <v>Direct Project Costs</v>
      </c>
      <c r="V38" s="17" t="str">
        <f>IF('[1]#export'!A39="","",IF('[1]#export'!O39="","",'[1]#export'!O39))</f>
        <v>Youth Clubs &amp; Youth Activities</v>
      </c>
      <c r="W38" s="17" t="str">
        <f>IF('[1]#export'!O39="","",'[1]#export'!$O$2)</f>
        <v>Programme Area</v>
      </c>
      <c r="X38" s="17" t="str">
        <f>IF('[1]#export'!A39="","",IF('[1]#export'!P39="","",'[1]#export'!P39))</f>
        <v>5-19 (School Age CYP)</v>
      </c>
      <c r="Y38" s="17" t="str">
        <f>IF('[1]#export'!P39="","",'[1]#export'!$P$2)</f>
        <v>Age Group</v>
      </c>
      <c r="Z38" s="18">
        <f>IF('[1]#export'!A39="","",'[1]#export'!I39)</f>
        <v>44104</v>
      </c>
      <c r="AA38" s="13" t="str">
        <f>IF('[1]#export'!A39="","",'[1]#fixed_data'!$B$8)</f>
        <v>http://jlc.london/</v>
      </c>
    </row>
    <row r="39" spans="1:27">
      <c r="A39" s="13" t="str">
        <f>IF('[1]#export'!A40="","",CONCATENATE('[1]#fixed_data'!$B$2&amp;'[1]#export'!A40))</f>
        <v>360G-JLC-108308</v>
      </c>
      <c r="B39" s="13" t="str">
        <f>IF('[1]#export'!A40="","",CONCATENATE('[1]#export'!N40&amp;" grant to "&amp;'[1]#export'!B40))</f>
        <v>SHAF grant to Youth Action Alliance</v>
      </c>
      <c r="C39" s="13" t="str">
        <f>IF('[1]#export'!A40="","",'[1]#export'!D40)</f>
        <v>Staying Connected Summer</v>
      </c>
      <c r="D39" s="13" t="str">
        <f>IF('[1]#export'!A40="","",'[1]#fixed_data'!$B$3)</f>
        <v>GBP</v>
      </c>
      <c r="E39" s="14">
        <f>IF('[1]#export'!A40="","",'[1]#export'!E40)</f>
        <v>5300</v>
      </c>
      <c r="F39" s="15" t="str">
        <f>IF('[1]#export'!A40="","",TEXT('[1]#export'!F40,"yyyy-mm-dd"))</f>
        <v>2020-08-13</v>
      </c>
      <c r="G39" s="15" t="str">
        <f>IF('[1]#export'!A40="","",IF('[1]#export'!J40="","",TEXT('[1]#export'!J40,"yyyy-mm-dd")))</f>
        <v>2020-08-11</v>
      </c>
      <c r="H39" s="13" t="str">
        <f>IF('[1]#export'!A40="","",'[1]#export'!K40)</f>
        <v>12</v>
      </c>
      <c r="I39" s="13" t="str">
        <f>IF('[1]#export'!A40="","",IF(LEFT('[1]#export'!C40,3)="GB-",'[1]#export'!C40,IF(AND(K39="",L39=""),'[1]#fixed_data'!$B$4&amp;SUBSTITUTE(J39," ","-"),IF(K39="","GB-COH-"&amp;L39,IF(LEFT(K39,2)="SC","GB-SC-"&amp;K39,IF(AND(LEFT(K39,1)="1",LEN(K39)=6),"GB-NIC-"&amp;K39,"GB-CHC-"&amp;K39))))))</f>
        <v>GB-CHC-1086902</v>
      </c>
      <c r="J39" s="13" t="str">
        <f>IF('[1]#export'!A40="","",'[1]#export'!B40)</f>
        <v>Youth Action Alliance</v>
      </c>
      <c r="K39" s="16" t="str">
        <f>IF('[1]#export'!A40="","",IF(ISBLANK('[1]#export'!C40),"",IF(LEFT('[1]#export'!C40,3)="GB-","",'[1]#export'!C40)))</f>
        <v>1086902</v>
      </c>
      <c r="L39" s="16"/>
      <c r="M39" s="13" t="str">
        <f>IF('[1]#export'!A40="","",IF('[1]#export'!H40="","",'[1]#export'!H40))</f>
        <v>W10 5RE</v>
      </c>
      <c r="N39" s="13" t="str">
        <f>IF('[1]#export'!A40="","",IF('[1]#export'!L40="","",IF(LEFT('[1]#export'!L40,4)="http",'[1]#export'!L40,"http://"&amp;TRIM('[1]#export'!L40))))</f>
        <v>http://www.youthactionalliance.org</v>
      </c>
      <c r="O39" s="13" t="str">
        <f>IF('[1]#export'!A40="","",IF('[1]#export'!G40="","",IF(LEFT('[1]#export'!G40,13)="Discretionary","Multiple Boroughs",SUBSTITUTE('[1]#export'!G40,CHAR(10),", "))))</f>
        <v>Kensington &amp; Chelsea</v>
      </c>
      <c r="P39" s="13" t="str">
        <f>IF('[1]#export'!A40="","",'[1]#fixed_data'!$B$5)</f>
        <v>GB-CHC-237725</v>
      </c>
      <c r="Q39" s="13" t="str">
        <f>IF('[1]#export'!A40="","",'[1]#fixed_data'!$B$6)</f>
        <v>John Lyon's Charity</v>
      </c>
      <c r="R39" s="13" t="str">
        <f>IF('[1]#export'!A40="","",IF('[1]#export'!N40="","",'[1]#export'!N40))</f>
        <v>SHAF</v>
      </c>
      <c r="S39" s="17" t="str">
        <f>IF('[1]#export'!A40="","",IF('[1]#export'!M40="","",'[1]#export'!M40))</f>
        <v>COVID-19</v>
      </c>
      <c r="T39" s="17" t="str">
        <f>IF('[1]#export'!A40="","",IF(AND(VALUE('[1]#export'!K40)&gt;12,OR('[1]#export'!M40="Bursary",'[1]#export'!M40="Main Grant")),"Multiple year grants are approved in principle for the full term as outlined but are subject to satisfactory reporting and annual authority from the Charity's Trustee to release each tranche.",""))</f>
        <v/>
      </c>
      <c r="U39" s="17" t="str">
        <f>IF('[1]#export'!A40="","",IF('[1]#export'!Q40="","",'[1]#export'!Q40))</f>
        <v>Direct Project Costs</v>
      </c>
      <c r="V39" s="17" t="str">
        <f>IF('[1]#export'!A40="","",IF('[1]#export'!O40="","",'[1]#export'!O40))</f>
        <v>Youth Clubs &amp; Youth Activities</v>
      </c>
      <c r="W39" s="17" t="str">
        <f>IF('[1]#export'!O40="","",'[1]#export'!$O$2)</f>
        <v>Programme Area</v>
      </c>
      <c r="X39" s="17" t="str">
        <f>IF('[1]#export'!A40="","",IF('[1]#export'!P40="","",'[1]#export'!P40))</f>
        <v>11-19 (Secondary YP)</v>
      </c>
      <c r="Y39" s="17" t="str">
        <f>IF('[1]#export'!P40="","",'[1]#export'!$P$2)</f>
        <v>Age Group</v>
      </c>
      <c r="Z39" s="18">
        <f>IF('[1]#export'!A40="","",'[1]#export'!I40)</f>
        <v>44115</v>
      </c>
      <c r="AA39" s="13" t="str">
        <f>IF('[1]#export'!A40="","",'[1]#fixed_data'!$B$8)</f>
        <v>http://jlc.london/</v>
      </c>
    </row>
    <row r="40" spans="1:27">
      <c r="A40" s="13" t="str">
        <f>IF('[1]#export'!A41="","",CONCATENATE('[1]#fixed_data'!$B$2&amp;'[1]#export'!A41))</f>
        <v>360G-JLC-108312</v>
      </c>
      <c r="B40" s="13" t="str">
        <f>IF('[1]#export'!A41="","",CONCATENATE('[1]#export'!N41&amp;" grant to "&amp;'[1]#export'!B41))</f>
        <v>COVID-19 grant to Harrow Steel</v>
      </c>
      <c r="C40" s="13" t="str">
        <f>IF('[1]#export'!A41="","",'[1]#export'!D41)</f>
        <v>COVID-19: LCR Wave 3 - Core Costs</v>
      </c>
      <c r="D40" s="13" t="str">
        <f>IF('[1]#export'!A41="","",'[1]#fixed_data'!$B$3)</f>
        <v>GBP</v>
      </c>
      <c r="E40" s="14">
        <f>IF('[1]#export'!A41="","",'[1]#export'!E41)</f>
        <v>5600</v>
      </c>
      <c r="F40" s="15" t="str">
        <f>IF('[1]#export'!A41="","",TEXT('[1]#export'!F41,"yyyy-mm-dd"))</f>
        <v>2020-08-05</v>
      </c>
      <c r="G40" s="15" t="str">
        <f>IF('[1]#export'!A41="","",IF('[1]#export'!J41="","",TEXT('[1]#export'!J41,"yyyy-mm-dd")))</f>
        <v>2020-09-01</v>
      </c>
      <c r="H40" s="13" t="str">
        <f>IF('[1]#export'!A41="","",'[1]#export'!K41)</f>
        <v>12</v>
      </c>
      <c r="I40" s="13" t="str">
        <f>IF('[1]#export'!A41="","",IF(LEFT('[1]#export'!C41,3)="GB-",'[1]#export'!C41,IF(AND(K40="",L40=""),'[1]#fixed_data'!$B$4&amp;SUBSTITUTE(J40," ","-"),IF(K40="","GB-COH-"&amp;L40,IF(LEFT(K40,2)="SC","GB-SC-"&amp;K40,IF(AND(LEFT(K40,1)="1",LEN(K40)=6),"GB-NIC-"&amp;K40,"GB-CHC-"&amp;K40))))))</f>
        <v>GB-CHC-1186948</v>
      </c>
      <c r="J40" s="13" t="str">
        <f>IF('[1]#export'!A41="","",'[1]#export'!B41)</f>
        <v>Harrow Steel</v>
      </c>
      <c r="K40" s="16" t="str">
        <f>IF('[1]#export'!A41="","",IF(ISBLANK('[1]#export'!C41),"",IF(LEFT('[1]#export'!C41,3)="GB-","",'[1]#export'!C41)))</f>
        <v>1186948</v>
      </c>
      <c r="L40" s="16"/>
      <c r="M40" s="13" t="str">
        <f>IF('[1]#export'!A41="","",IF('[1]#export'!H41="","",'[1]#export'!H41))</f>
        <v>HA5 2RZ</v>
      </c>
      <c r="N40" s="13" t="str">
        <f>IF('[1]#export'!A41="","",IF('[1]#export'!L41="","",IF(LEFT('[1]#export'!L41,4)="http",'[1]#export'!L41,"http://"&amp;TRIM('[1]#export'!L41))))</f>
        <v>https://youngharrowfoundation.org/organisations/harrow-steel</v>
      </c>
      <c r="O40" s="13" t="str">
        <f>IF('[1]#export'!A41="","",IF('[1]#export'!G41="","",IF(LEFT('[1]#export'!G41,13)="Discretionary","Multiple Boroughs",SUBSTITUTE('[1]#export'!G41,CHAR(10),", "))))</f>
        <v>Harrow</v>
      </c>
      <c r="P40" s="13" t="str">
        <f>IF('[1]#export'!A41="","",'[1]#fixed_data'!$B$5)</f>
        <v>GB-CHC-237725</v>
      </c>
      <c r="Q40" s="13" t="str">
        <f>IF('[1]#export'!A41="","",'[1]#fixed_data'!$B$6)</f>
        <v>John Lyon's Charity</v>
      </c>
      <c r="R40" s="13" t="str">
        <f>IF('[1]#export'!A41="","",IF('[1]#export'!N41="","",'[1]#export'!N41))</f>
        <v>COVID-19</v>
      </c>
      <c r="S40" s="17" t="str">
        <f>IF('[1]#export'!A41="","",IF('[1]#export'!M41="","",'[1]#export'!M41))</f>
        <v>COVID-19</v>
      </c>
      <c r="T40" s="17" t="str">
        <f>IF('[1]#export'!A41="","",IF(AND(VALUE('[1]#export'!K41)&gt;12,OR('[1]#export'!M41="Bursary",'[1]#export'!M41="Main Grant")),"Multiple year grants are approved in principle for the full term as outlined but are subject to satisfactory reporting and annual authority from the Charity's Trustee to release each tranche.",""))</f>
        <v/>
      </c>
      <c r="U40" s="17" t="str">
        <f>IF('[1]#export'!A41="","",IF('[1]#export'!Q41="","",'[1]#export'!Q41))</f>
        <v>Direct Project Costs</v>
      </c>
      <c r="V40" s="17" t="str">
        <f>IF('[1]#export'!A41="","",IF('[1]#export'!O41="","",'[1]#export'!O41))</f>
        <v>Arts &amp; Science</v>
      </c>
      <c r="W40" s="17" t="str">
        <f>IF('[1]#export'!O41="","",'[1]#export'!$O$2)</f>
        <v>Programme Area</v>
      </c>
      <c r="X40" s="17" t="str">
        <f>IF('[1]#export'!A41="","",IF('[1]#export'!P41="","",'[1]#export'!P41))</f>
        <v>11-25 (Secondary+ YP)</v>
      </c>
      <c r="Y40" s="17" t="str">
        <f>IF('[1]#export'!P41="","",'[1]#export'!$P$2)</f>
        <v>Age Group</v>
      </c>
      <c r="Z40" s="18">
        <f>IF('[1]#export'!A41="","",'[1]#export'!I41)</f>
        <v>44082</v>
      </c>
      <c r="AA40" s="13" t="str">
        <f>IF('[1]#export'!A41="","",'[1]#fixed_data'!$B$8)</f>
        <v>http://jlc.london/</v>
      </c>
    </row>
    <row r="41" spans="1:27">
      <c r="A41" s="13" t="str">
        <f>IF('[1]#export'!A42="","",CONCATENATE('[1]#fixed_data'!$B$2&amp;'[1]#export'!A42))</f>
        <v>360G-JLC-108309</v>
      </c>
      <c r="B41" s="13" t="str">
        <f>IF('[1]#export'!A42="","",CONCATENATE('[1]#export'!N42&amp;" grant to "&amp;'[1]#export'!B42))</f>
        <v>COVID-19 grant to Log Cabin Charity</v>
      </c>
      <c r="C41" s="13" t="str">
        <f>IF('[1]#export'!A42="","",'[1]#export'!D42)</f>
        <v>COVID-19: LCR Wave 3 - School Holiday Programme</v>
      </c>
      <c r="D41" s="13" t="str">
        <f>IF('[1]#export'!A42="","",'[1]#fixed_data'!$B$3)</f>
        <v>GBP</v>
      </c>
      <c r="E41" s="14">
        <f>IF('[1]#export'!A42="","",'[1]#export'!E42)</f>
        <v>9600</v>
      </c>
      <c r="F41" s="15" t="str">
        <f>IF('[1]#export'!A42="","",TEXT('[1]#export'!F42,"yyyy-mm-dd"))</f>
        <v>2020-08-05</v>
      </c>
      <c r="G41" s="15" t="str">
        <f>IF('[1]#export'!A42="","",IF('[1]#export'!J42="","",TEXT('[1]#export'!J42,"yyyy-mm-dd")))</f>
        <v>2020-08-03</v>
      </c>
      <c r="H41" s="13" t="str">
        <f>IF('[1]#export'!A42="","",'[1]#export'!K42)</f>
        <v>12</v>
      </c>
      <c r="I41" s="13" t="str">
        <f>IF('[1]#export'!A42="","",IF(LEFT('[1]#export'!C42,3)="GB-",'[1]#export'!C42,IF(AND(K41="",L41=""),'[1]#fixed_data'!$B$4&amp;SUBSTITUTE(J41," ","-"),IF(K41="","GB-COH-"&amp;L41,IF(LEFT(K41,2)="SC","GB-SC-"&amp;K41,IF(AND(LEFT(K41,1)="1",LEN(K41)=6),"GB-NIC-"&amp;K41,"GB-CHC-"&amp;K41))))))</f>
        <v>GB-CHC-1174220</v>
      </c>
      <c r="J41" s="13" t="str">
        <f>IF('[1]#export'!A42="","",'[1]#export'!B42)</f>
        <v>Log Cabin Charity</v>
      </c>
      <c r="K41" s="16" t="str">
        <f>IF('[1]#export'!A42="","",IF(ISBLANK('[1]#export'!C42),"",IF(LEFT('[1]#export'!C42,3)="GB-","",'[1]#export'!C42)))</f>
        <v>1174220</v>
      </c>
      <c r="L41" s="16"/>
      <c r="M41" s="13" t="str">
        <f>IF('[1]#export'!A42="","",IF('[1]#export'!H42="","",'[1]#export'!H42))</f>
        <v>W5 4UA</v>
      </c>
      <c r="N41" s="13" t="str">
        <f>IF('[1]#export'!A42="","",IF('[1]#export'!L42="","",IF(LEFT('[1]#export'!L42,4)="http",'[1]#export'!L42,"http://"&amp;TRIM('[1]#export'!L42))))</f>
        <v>https://www.logcabin.org.uk/</v>
      </c>
      <c r="O41" s="13" t="str">
        <f>IF('[1]#export'!A42="","",IF('[1]#export'!G42="","",IF(LEFT('[1]#export'!G42,13)="Discretionary","Multiple Boroughs",SUBSTITUTE('[1]#export'!G42,CHAR(10),", "))))</f>
        <v>Ealing</v>
      </c>
      <c r="P41" s="13" t="str">
        <f>IF('[1]#export'!A42="","",'[1]#fixed_data'!$B$5)</f>
        <v>GB-CHC-237725</v>
      </c>
      <c r="Q41" s="13" t="str">
        <f>IF('[1]#export'!A42="","",'[1]#fixed_data'!$B$6)</f>
        <v>John Lyon's Charity</v>
      </c>
      <c r="R41" s="13" t="str">
        <f>IF('[1]#export'!A42="","",IF('[1]#export'!N42="","",'[1]#export'!N42))</f>
        <v>COVID-19</v>
      </c>
      <c r="S41" s="17" t="str">
        <f>IF('[1]#export'!A42="","",IF('[1]#export'!M42="","",'[1]#export'!M42))</f>
        <v>COVID-19</v>
      </c>
      <c r="T41" s="17" t="str">
        <f>IF('[1]#export'!A42="","",IF(AND(VALUE('[1]#export'!K42)&gt;12,OR('[1]#export'!M42="Bursary",'[1]#export'!M42="Main Grant")),"Multiple year grants are approved in principle for the full term as outlined but are subject to satisfactory reporting and annual authority from the Charity's Trustee to release each tranche.",""))</f>
        <v/>
      </c>
      <c r="U41" s="17" t="str">
        <f>IF('[1]#export'!A42="","",IF('[1]#export'!Q42="","",'[1]#export'!Q42))</f>
        <v>Direct Project Costs</v>
      </c>
      <c r="V41" s="17" t="str">
        <f>IF('[1]#export'!A42="","",IF('[1]#export'!O42="","",'[1]#export'!O42))</f>
        <v>Special Needs &amp; Disabilities</v>
      </c>
      <c r="W41" s="17" t="str">
        <f>IF('[1]#export'!O42="","",'[1]#export'!$O$2)</f>
        <v>Programme Area</v>
      </c>
      <c r="X41" s="17" t="str">
        <f>IF('[1]#export'!A42="","",IF('[1]#export'!P42="","",'[1]#export'!P42))</f>
        <v>5-19 (School Age CYP)</v>
      </c>
      <c r="Y41" s="17" t="str">
        <f>IF('[1]#export'!P42="","",'[1]#export'!$P$2)</f>
        <v>Age Group</v>
      </c>
      <c r="Z41" s="18">
        <f>IF('[1]#export'!A42="","",'[1]#export'!I42)</f>
        <v>44116</v>
      </c>
      <c r="AA41" s="13" t="str">
        <f>IF('[1]#export'!A42="","",'[1]#fixed_data'!$B$8)</f>
        <v>http://jlc.london/</v>
      </c>
    </row>
    <row r="42" spans="1:27">
      <c r="A42" s="13" t="str">
        <f>IF('[1]#export'!A43="","",CONCATENATE('[1]#fixed_data'!$B$2&amp;'[1]#export'!A43))</f>
        <v>360G-JLC-108291</v>
      </c>
      <c r="B42" s="13" t="str">
        <f>IF('[1]#export'!A43="","",CONCATENATE('[1]#export'!N43&amp;" grant to "&amp;'[1]#export'!B43))</f>
        <v>COVID-19 grant to Pursuing Independent Paths W9</v>
      </c>
      <c r="C42" s="13" t="str">
        <f>IF('[1]#export'!A43="","",'[1]#export'!D43)</f>
        <v>COVID-19: LCR Wave 3 - Travel Training (18-30 year olds)</v>
      </c>
      <c r="D42" s="13" t="str">
        <f>IF('[1]#export'!A43="","",'[1]#fixed_data'!$B$3)</f>
        <v>GBP</v>
      </c>
      <c r="E42" s="14">
        <f>IF('[1]#export'!A43="","",'[1]#export'!E43)</f>
        <v>30000</v>
      </c>
      <c r="F42" s="15" t="str">
        <f>IF('[1]#export'!A43="","",TEXT('[1]#export'!F43,"yyyy-mm-dd"))</f>
        <v>2020-08-05</v>
      </c>
      <c r="G42" s="15" t="str">
        <f>IF('[1]#export'!A43="","",IF('[1]#export'!J43="","",TEXT('[1]#export'!J43,"yyyy-mm-dd")))</f>
        <v>2020-09-01</v>
      </c>
      <c r="H42" s="13" t="str">
        <f>IF('[1]#export'!A43="","",'[1]#export'!K43)</f>
        <v>6</v>
      </c>
      <c r="I42" s="13" t="str">
        <f>IF('[1]#export'!A43="","",IF(LEFT('[1]#export'!C43,3)="GB-",'[1]#export'!C43,IF(AND(K42="",L42=""),'[1]#fixed_data'!$B$4&amp;SUBSTITUTE(J42," ","-"),IF(K42="","GB-COH-"&amp;L42,IF(LEFT(K42,2)="SC","GB-SC-"&amp;K42,IF(AND(LEFT(K42,1)="1",LEN(K42)=6),"GB-NIC-"&amp;K42,"GB-CHC-"&amp;K42))))))</f>
        <v>GB-CHC-1088592</v>
      </c>
      <c r="J42" s="13" t="str">
        <f>IF('[1]#export'!A43="","",'[1]#export'!B43)</f>
        <v>Pursuing Independent Paths W9</v>
      </c>
      <c r="K42" s="16" t="str">
        <f>IF('[1]#export'!A43="","",IF(ISBLANK('[1]#export'!C43),"",IF(LEFT('[1]#export'!C43,3)="GB-","",'[1]#export'!C43)))</f>
        <v>1088592</v>
      </c>
      <c r="L42" s="16"/>
      <c r="M42" s="13" t="str">
        <f>IF('[1]#export'!A43="","",IF('[1]#export'!H43="","",'[1]#export'!H43))</f>
        <v>W9 3DY</v>
      </c>
      <c r="N42" s="13" t="str">
        <f>IF('[1]#export'!A43="","",IF('[1]#export'!L43="","",IF(LEFT('[1]#export'!L43,4)="http",'[1]#export'!L43,"http://"&amp;TRIM('[1]#export'!L43))))</f>
        <v>http://piponline.org.uk</v>
      </c>
      <c r="O42" s="13" t="str">
        <f>IF('[1]#export'!A43="","",IF('[1]#export'!G43="","",IF(LEFT('[1]#export'!G43,13)="Discretionary","Multiple Boroughs",SUBSTITUTE('[1]#export'!G43,CHAR(10),", "))))</f>
        <v>Westminster, Kensington &amp; Chelsea</v>
      </c>
      <c r="P42" s="13" t="str">
        <f>IF('[1]#export'!A43="","",'[1]#fixed_data'!$B$5)</f>
        <v>GB-CHC-237725</v>
      </c>
      <c r="Q42" s="13" t="str">
        <f>IF('[1]#export'!A43="","",'[1]#fixed_data'!$B$6)</f>
        <v>John Lyon's Charity</v>
      </c>
      <c r="R42" s="13" t="str">
        <f>IF('[1]#export'!A43="","",IF('[1]#export'!N43="","",'[1]#export'!N43))</f>
        <v>COVID-19</v>
      </c>
      <c r="S42" s="17" t="str">
        <f>IF('[1]#export'!A43="","",IF('[1]#export'!M43="","",'[1]#export'!M43))</f>
        <v>COVID-19</v>
      </c>
      <c r="T42" s="17" t="str">
        <f>IF('[1]#export'!A43="","",IF(AND(VALUE('[1]#export'!K43)&gt;12,OR('[1]#export'!M43="Bursary",'[1]#export'!M43="Main Grant")),"Multiple year grants are approved in principle for the full term as outlined but are subject to satisfactory reporting and annual authority from the Charity's Trustee to release each tranche.",""))</f>
        <v/>
      </c>
      <c r="U42" s="17" t="str">
        <f>IF('[1]#export'!A43="","",IF('[1]#export'!Q43="","",'[1]#export'!Q43))</f>
        <v>Direct Project Costs</v>
      </c>
      <c r="V42" s="17" t="str">
        <f>IF('[1]#export'!A43="","",IF('[1]#export'!O43="","",'[1]#export'!O43))</f>
        <v>Special Needs &amp; Disabilities</v>
      </c>
      <c r="W42" s="17" t="str">
        <f>IF('[1]#export'!O43="","",'[1]#export'!$O$2)</f>
        <v>Programme Area</v>
      </c>
      <c r="X42" s="17" t="str">
        <f>IF('[1]#export'!A43="","",IF('[1]#export'!P43="","",'[1]#export'!P43))</f>
        <v>19-25 (Young Adults Post School)</v>
      </c>
      <c r="Y42" s="17" t="str">
        <f>IF('[1]#export'!P43="","",'[1]#export'!$P$2)</f>
        <v>Age Group</v>
      </c>
      <c r="Z42" s="18">
        <f>IF('[1]#export'!A43="","",'[1]#export'!I43)</f>
        <v>44104</v>
      </c>
      <c r="AA42" s="13" t="str">
        <f>IF('[1]#export'!A43="","",'[1]#fixed_data'!$B$8)</f>
        <v>http://jlc.london/</v>
      </c>
    </row>
    <row r="43" spans="1:27">
      <c r="A43" s="13" t="str">
        <f>IF('[1]#export'!A44="","",CONCATENATE('[1]#fixed_data'!$B$2&amp;'[1]#export'!A44))</f>
        <v>360G-JLC-108264</v>
      </c>
      <c r="B43" s="13" t="str">
        <f>IF('[1]#export'!A44="","",CONCATENATE('[1]#export'!N44&amp;" grant to "&amp;'[1]#export'!B44))</f>
        <v>COVID-19 grant to SEAPIA</v>
      </c>
      <c r="C43" s="13" t="str">
        <f>IF('[1]#export'!A44="","",'[1]#export'!D44)</f>
        <v>COVID-19: LCR Wave 3 - Additional Staffing</v>
      </c>
      <c r="D43" s="13" t="str">
        <f>IF('[1]#export'!A44="","",'[1]#fixed_data'!$B$3)</f>
        <v>GBP</v>
      </c>
      <c r="E43" s="14">
        <f>IF('[1]#export'!A44="","",'[1]#export'!E44)</f>
        <v>9800</v>
      </c>
      <c r="F43" s="15" t="str">
        <f>IF('[1]#export'!A44="","",TEXT('[1]#export'!F44,"yyyy-mm-dd"))</f>
        <v>2020-08-05</v>
      </c>
      <c r="G43" s="15" t="str">
        <f>IF('[1]#export'!A44="","",IF('[1]#export'!J44="","",TEXT('[1]#export'!J44,"yyyy-mm-dd")))</f>
        <v>2020-08-01</v>
      </c>
      <c r="H43" s="13" t="str">
        <f>IF('[1]#export'!A44="","",'[1]#export'!K44)</f>
        <v>12</v>
      </c>
      <c r="I43" s="13" t="str">
        <f>IF('[1]#export'!A44="","",IF(LEFT('[1]#export'!C44,3)="GB-",'[1]#export'!C44,IF(AND(K43="",L43=""),'[1]#fixed_data'!$B$4&amp;SUBSTITUTE(J43," ","-"),IF(K43="","GB-COH-"&amp;L43,IF(LEFT(K43,2)="SC","GB-SC-"&amp;K43,IF(AND(LEFT(K43,1)="1",LEN(K43)=6),"GB-NIC-"&amp;K43,"GB-CHC-"&amp;K43))))))</f>
        <v>GB-CHC-303048</v>
      </c>
      <c r="J43" s="13" t="str">
        <f>IF('[1]#export'!A44="","",'[1]#export'!B44)</f>
        <v>SEAPIA</v>
      </c>
      <c r="K43" s="16" t="str">
        <f>IF('[1]#export'!A44="","",IF(ISBLANK('[1]#export'!C44),"",IF(LEFT('[1]#export'!C44,3)="GB-","",'[1]#export'!C44)))</f>
        <v>303048</v>
      </c>
      <c r="L43" s="16"/>
      <c r="M43" s="13" t="str">
        <f>IF('[1]#export'!A44="","",IF('[1]#export'!H44="","",'[1]#export'!H44))</f>
        <v>SW6 2LL</v>
      </c>
      <c r="N43" s="13" t="str">
        <f>IF('[1]#export'!A44="","",IF('[1]#export'!L44="","",IF(LEFT('[1]#export'!L44,4)="http",'[1]#export'!L44,"http://"&amp;TRIM('[1]#export'!L44))))</f>
        <v>http://www.seapia.org</v>
      </c>
      <c r="O43" s="13" t="str">
        <f>IF('[1]#export'!A44="","",IF('[1]#export'!G44="","",IF(LEFT('[1]#export'!G44,13)="Discretionary","Multiple Boroughs",SUBSTITUTE('[1]#export'!G44,CHAR(10),", "))))</f>
        <v>Hammersmith &amp; Fulham</v>
      </c>
      <c r="P43" s="13" t="str">
        <f>IF('[1]#export'!A44="","",'[1]#fixed_data'!$B$5)</f>
        <v>GB-CHC-237725</v>
      </c>
      <c r="Q43" s="13" t="str">
        <f>IF('[1]#export'!A44="","",'[1]#fixed_data'!$B$6)</f>
        <v>John Lyon's Charity</v>
      </c>
      <c r="R43" s="13" t="str">
        <f>IF('[1]#export'!A44="","",IF('[1]#export'!N44="","",'[1]#export'!N44))</f>
        <v>COVID-19</v>
      </c>
      <c r="S43" s="17" t="str">
        <f>IF('[1]#export'!A44="","",IF('[1]#export'!M44="","",'[1]#export'!M44))</f>
        <v>COVID-19</v>
      </c>
      <c r="T43" s="17" t="str">
        <f>IF('[1]#export'!A44="","",IF(AND(VALUE('[1]#export'!K44)&gt;12,OR('[1]#export'!M44="Bursary",'[1]#export'!M44="Main Grant")),"Multiple year grants are approved in principle for the full term as outlined but are subject to satisfactory reporting and annual authority from the Charity's Trustee to release each tranche.",""))</f>
        <v/>
      </c>
      <c r="U43" s="17" t="str">
        <f>IF('[1]#export'!A44="","",IF('[1]#export'!Q44="","",'[1]#export'!Q44))</f>
        <v>Salary Costs</v>
      </c>
      <c r="V43" s="17" t="str">
        <f>IF('[1]#export'!A44="","",IF('[1]#export'!O44="","",'[1]#export'!O44))</f>
        <v>Children &amp; Families</v>
      </c>
      <c r="W43" s="17" t="str">
        <f>IF('[1]#export'!O44="","",'[1]#export'!$O$2)</f>
        <v>Programme Area</v>
      </c>
      <c r="X43" s="17" t="str">
        <f>IF('[1]#export'!A44="","",IF('[1]#export'!P44="","",'[1]#export'!P44))</f>
        <v>5-19 (School Age CYP)</v>
      </c>
      <c r="Y43" s="17" t="str">
        <f>IF('[1]#export'!P44="","",'[1]#export'!$P$2)</f>
        <v>Age Group</v>
      </c>
      <c r="Z43" s="18">
        <f>IF('[1]#export'!A44="","",'[1]#export'!I44)</f>
        <v>44096</v>
      </c>
      <c r="AA43" s="13" t="str">
        <f>IF('[1]#export'!A44="","",'[1]#fixed_data'!$B$8)</f>
        <v>http://jlc.london/</v>
      </c>
    </row>
    <row r="44" spans="1:27">
      <c r="A44" s="13" t="str">
        <f>IF('[1]#export'!A45="","",CONCATENATE('[1]#fixed_data'!$B$2&amp;'[1]#export'!A45))</f>
        <v>360G-JLC-108310</v>
      </c>
      <c r="B44" s="13" t="str">
        <f>IF('[1]#export'!A45="","",CONCATENATE('[1]#export'!N45&amp;" grant to "&amp;'[1]#export'!B45))</f>
        <v>COVID-19 grant to Urbanwise London</v>
      </c>
      <c r="C44" s="13" t="str">
        <f>IF('[1]#export'!A45="","",'[1]#export'!D45)</f>
        <v>COVID-19: LCR Wave 3 - Adapt for Digital Delivery</v>
      </c>
      <c r="D44" s="13" t="str">
        <f>IF('[1]#export'!A45="","",'[1]#fixed_data'!$B$3)</f>
        <v>GBP</v>
      </c>
      <c r="E44" s="14">
        <f>IF('[1]#export'!A45="","",'[1]#export'!E45)</f>
        <v>6000</v>
      </c>
      <c r="F44" s="15" t="str">
        <f>IF('[1]#export'!A45="","",TEXT('[1]#export'!F45,"yyyy-mm-dd"))</f>
        <v>2020-08-05</v>
      </c>
      <c r="G44" s="15" t="str">
        <f>IF('[1]#export'!A45="","",IF('[1]#export'!J45="","",TEXT('[1]#export'!J45,"yyyy-mm-dd")))</f>
        <v>2020-09-01</v>
      </c>
      <c r="H44" s="13" t="str">
        <f>IF('[1]#export'!A45="","",'[1]#export'!K45)</f>
        <v>6</v>
      </c>
      <c r="I44" s="13" t="str">
        <f>IF('[1]#export'!A45="","",IF(LEFT('[1]#export'!C45,3)="GB-",'[1]#export'!C45,IF(AND(K44="",L44=""),'[1]#fixed_data'!$B$4&amp;SUBSTITUTE(J44," ","-"),IF(K44="","GB-COH-"&amp;L44,IF(LEFT(K44,2)="SC","GB-SC-"&amp;K44,IF(AND(LEFT(K44,1)="1",LEN(K44)=6),"GB-NIC-"&amp;K44,"GB-CHC-"&amp;K44))))))</f>
        <v>GB-CHC-288102</v>
      </c>
      <c r="J44" s="13" t="str">
        <f>IF('[1]#export'!A45="","",'[1]#export'!B45)</f>
        <v>Urbanwise London</v>
      </c>
      <c r="K44" s="16" t="str">
        <f>IF('[1]#export'!A45="","",IF(ISBLANK('[1]#export'!C45),"",IF(LEFT('[1]#export'!C45,3)="GB-","",'[1]#export'!C45)))</f>
        <v>288102</v>
      </c>
      <c r="L44" s="16"/>
      <c r="M44" s="13" t="str">
        <f>IF('[1]#export'!A45="","",IF('[1]#export'!H45="","",'[1]#export'!H45))</f>
        <v>W6 8BJ</v>
      </c>
      <c r="N44" s="13" t="str">
        <f>IF('[1]#export'!A45="","",IF('[1]#export'!L45="","",IF(LEFT('[1]#export'!L45,4)="http",'[1]#export'!L45,"http://"&amp;TRIM('[1]#export'!L45))))</f>
        <v>http://www.urbanwise.london</v>
      </c>
      <c r="O44" s="13" t="str">
        <f>IF('[1]#export'!A45="","",IF('[1]#export'!G45="","",IF(LEFT('[1]#export'!G45,13)="Discretionary","Multiple Boroughs",SUBSTITUTE('[1]#export'!G45,CHAR(10),", "))))</f>
        <v>Hammersmith &amp; Fulham, Kensington &amp; Chelsea, Westminster</v>
      </c>
      <c r="P44" s="13" t="str">
        <f>IF('[1]#export'!A45="","",'[1]#fixed_data'!$B$5)</f>
        <v>GB-CHC-237725</v>
      </c>
      <c r="Q44" s="13" t="str">
        <f>IF('[1]#export'!A45="","",'[1]#fixed_data'!$B$6)</f>
        <v>John Lyon's Charity</v>
      </c>
      <c r="R44" s="13" t="str">
        <f>IF('[1]#export'!A45="","",IF('[1]#export'!N45="","",'[1]#export'!N45))</f>
        <v>COVID-19</v>
      </c>
      <c r="S44" s="17" t="str">
        <f>IF('[1]#export'!A45="","",IF('[1]#export'!M45="","",'[1]#export'!M45))</f>
        <v>COVID-19</v>
      </c>
      <c r="T44" s="17" t="str">
        <f>IF('[1]#export'!A45="","",IF(AND(VALUE('[1]#export'!K45)&gt;12,OR('[1]#export'!M45="Bursary",'[1]#export'!M45="Main Grant")),"Multiple year grants are approved in principle for the full term as outlined but are subject to satisfactory reporting and annual authority from the Charity's Trustee to release each tranche.",""))</f>
        <v/>
      </c>
      <c r="U44" s="17" t="str">
        <f>IF('[1]#export'!A45="","",IF('[1]#export'!Q45="","",'[1]#export'!Q45))</f>
        <v>Direct Project Costs</v>
      </c>
      <c r="V44" s="17" t="str">
        <f>IF('[1]#export'!A45="","",IF('[1]#export'!O45="","",'[1]#export'!O45))</f>
        <v>Arts &amp; Science</v>
      </c>
      <c r="W44" s="17" t="str">
        <f>IF('[1]#export'!O45="","",'[1]#export'!$O$2)</f>
        <v>Programme Area</v>
      </c>
      <c r="X44" s="17" t="str">
        <f>IF('[1]#export'!A45="","",IF('[1]#export'!P45="","",'[1]#export'!P45))</f>
        <v>5-19 (School Age CYP)</v>
      </c>
      <c r="Y44" s="17" t="str">
        <f>IF('[1]#export'!P45="","",'[1]#export'!$P$2)</f>
        <v>Age Group</v>
      </c>
      <c r="Z44" s="18">
        <f>IF('[1]#export'!A45="","",'[1]#export'!I45)</f>
        <v>44109</v>
      </c>
      <c r="AA44" s="13" t="str">
        <f>IF('[1]#export'!A45="","",'[1]#fixed_data'!$B$8)</f>
        <v>http://jlc.london/</v>
      </c>
    </row>
    <row r="45" spans="1:27">
      <c r="A45" s="13" t="str">
        <f>IF('[1]#export'!A46="","",CONCATENATE('[1]#fixed_data'!$B$2&amp;'[1]#export'!A46))</f>
        <v>360G-JLC-108287</v>
      </c>
      <c r="B45" s="13" t="str">
        <f>IF('[1]#export'!A46="","",CONCATENATE('[1]#export'!N46&amp;" grant to "&amp;'[1]#export'!B46))</f>
        <v>COVID-19 grant to Westbourne Park Family Centre</v>
      </c>
      <c r="C45" s="13" t="str">
        <f>IF('[1]#export'!A46="","",'[1]#export'!D46)</f>
        <v>COVID-19: LCR Wave 3 - Core costs</v>
      </c>
      <c r="D45" s="13" t="str">
        <f>IF('[1]#export'!A46="","",'[1]#fixed_data'!$B$3)</f>
        <v>GBP</v>
      </c>
      <c r="E45" s="14">
        <f>IF('[1]#export'!A46="","",'[1]#export'!E46)</f>
        <v>10000</v>
      </c>
      <c r="F45" s="15" t="str">
        <f>IF('[1]#export'!A46="","",TEXT('[1]#export'!F46,"yyyy-mm-dd"))</f>
        <v>2020-08-05</v>
      </c>
      <c r="G45" s="15" t="str">
        <f>IF('[1]#export'!A46="","",IF('[1]#export'!J46="","",TEXT('[1]#export'!J46,"yyyy-mm-dd")))</f>
        <v>2020-08-01</v>
      </c>
      <c r="H45" s="13" t="str">
        <f>IF('[1]#export'!A46="","",'[1]#export'!K46)</f>
        <v>6</v>
      </c>
      <c r="I45" s="13" t="str">
        <f>IF('[1]#export'!A46="","",IF(LEFT('[1]#export'!C46,3)="GB-",'[1]#export'!C46,IF(AND(K45="",L45=""),'[1]#fixed_data'!$B$4&amp;SUBSTITUTE(J45," ","-"),IF(K45="","GB-COH-"&amp;L45,IF(LEFT(K45,2)="SC","GB-SC-"&amp;K45,IF(AND(LEFT(K45,1)="1",LEN(K45)=6),"GB-NIC-"&amp;K45,"GB-CHC-"&amp;K45))))))</f>
        <v>GB-CHC-1085070</v>
      </c>
      <c r="J45" s="13" t="str">
        <f>IF('[1]#export'!A46="","",'[1]#export'!B46)</f>
        <v>Westbourne Park Family Centre</v>
      </c>
      <c r="K45" s="16" t="str">
        <f>IF('[1]#export'!A46="","",IF(ISBLANK('[1]#export'!C46),"",IF(LEFT('[1]#export'!C46,3)="GB-","",'[1]#export'!C46)))</f>
        <v>1085070</v>
      </c>
      <c r="L45" s="16"/>
      <c r="M45" s="13" t="str">
        <f>IF('[1]#export'!A46="","",IF('[1]#export'!H46="","",'[1]#export'!H46))</f>
        <v>W2 5DX</v>
      </c>
      <c r="N45" s="13" t="str">
        <f>IF('[1]#export'!A46="","",IF('[1]#export'!L46="","",IF(LEFT('[1]#export'!L46,4)="http",'[1]#export'!L46,"http://"&amp;TRIM('[1]#export'!L46))))</f>
        <v>http://westbourneparkfamilycentre.org.uk</v>
      </c>
      <c r="O45" s="13" t="str">
        <f>IF('[1]#export'!A46="","",IF('[1]#export'!G46="","",IF(LEFT('[1]#export'!G46,13)="Discretionary","Multiple Boroughs",SUBSTITUTE('[1]#export'!G46,CHAR(10),", "))))</f>
        <v>Westminster</v>
      </c>
      <c r="P45" s="13" t="str">
        <f>IF('[1]#export'!A46="","",'[1]#fixed_data'!$B$5)</f>
        <v>GB-CHC-237725</v>
      </c>
      <c r="Q45" s="13" t="str">
        <f>IF('[1]#export'!A46="","",'[1]#fixed_data'!$B$6)</f>
        <v>John Lyon's Charity</v>
      </c>
      <c r="R45" s="13" t="str">
        <f>IF('[1]#export'!A46="","",IF('[1]#export'!N46="","",'[1]#export'!N46))</f>
        <v>COVID-19</v>
      </c>
      <c r="S45" s="17" t="str">
        <f>IF('[1]#export'!A46="","",IF('[1]#export'!M46="","",'[1]#export'!M46))</f>
        <v>COVID-19</v>
      </c>
      <c r="T45" s="17" t="str">
        <f>IF('[1]#export'!A46="","",IF(AND(VALUE('[1]#export'!K46)&gt;12,OR('[1]#export'!M46="Bursary",'[1]#export'!M46="Main Grant")),"Multiple year grants are approved in principle for the full term as outlined but are subject to satisfactory reporting and annual authority from the Charity's Trustee to release each tranche.",""))</f>
        <v/>
      </c>
      <c r="U45" s="17" t="str">
        <f>IF('[1]#export'!A46="","",IF('[1]#export'!Q46="","",'[1]#export'!Q46))</f>
        <v>Core Costs</v>
      </c>
      <c r="V45" s="17" t="str">
        <f>IF('[1]#export'!A46="","",IF('[1]#export'!O46="","",'[1]#export'!O46))</f>
        <v>Youth Clubs &amp; Youth Activities</v>
      </c>
      <c r="W45" s="17" t="str">
        <f>IF('[1]#export'!O46="","",'[1]#export'!$O$2)</f>
        <v>Programme Area</v>
      </c>
      <c r="X45" s="17" t="str">
        <f>IF('[1]#export'!A46="","",IF('[1]#export'!P46="","",'[1]#export'!P46))</f>
        <v>5-19 (School Age CYP)</v>
      </c>
      <c r="Y45" s="17" t="str">
        <f>IF('[1]#export'!P46="","",'[1]#export'!$P$2)</f>
        <v>Age Group</v>
      </c>
      <c r="Z45" s="18">
        <f>IF('[1]#export'!A46="","",'[1]#export'!I46)</f>
        <v>44096</v>
      </c>
      <c r="AA45" s="13" t="str">
        <f>IF('[1]#export'!A46="","",'[1]#fixed_data'!$B$8)</f>
        <v>http://jlc.london/</v>
      </c>
    </row>
    <row r="46" spans="1:27">
      <c r="A46" s="13" t="str">
        <f>IF('[1]#export'!A47="","",CONCATENATE('[1]#fixed_data'!$B$2&amp;'[1]#export'!A47))</f>
        <v>360G-JLC-108282</v>
      </c>
      <c r="B46" s="13" t="str">
        <f>IF('[1]#export'!A47="","",CONCATENATE('[1]#export'!N47&amp;" grant to "&amp;'[1]#export'!B47))</f>
        <v>SHAF grant to Adventure Play Hub</v>
      </c>
      <c r="C46" s="13" t="str">
        <f>IF('[1]#export'!A47="","",'[1]#export'!D47)</f>
        <v>Summer Play Provision</v>
      </c>
      <c r="D46" s="13" t="str">
        <f>IF('[1]#export'!A47="","",'[1]#fixed_data'!$B$3)</f>
        <v>GBP</v>
      </c>
      <c r="E46" s="14">
        <f>IF('[1]#export'!A47="","",'[1]#export'!E47)</f>
        <v>6000</v>
      </c>
      <c r="F46" s="15" t="str">
        <f>IF('[1]#export'!A47="","",TEXT('[1]#export'!F47,"yyyy-mm-dd"))</f>
        <v>2020-08-04</v>
      </c>
      <c r="G46" s="15" t="str">
        <f>IF('[1]#export'!A47="","",IF('[1]#export'!J47="","",TEXT('[1]#export'!J47,"yyyy-mm-dd")))</f>
        <v>2020-07-27</v>
      </c>
      <c r="H46" s="13" t="str">
        <f>IF('[1]#export'!A47="","",'[1]#export'!K47)</f>
        <v>12</v>
      </c>
      <c r="I46" s="13" t="str">
        <f>IF('[1]#export'!A47="","",IF(LEFT('[1]#export'!C47,3)="GB-",'[1]#export'!C47,IF(AND(K46="",L46=""),'[1]#fixed_data'!$B$4&amp;SUBSTITUTE(J46," ","-"),IF(K46="","GB-COH-"&amp;L46,IF(LEFT(K46,2)="SC","GB-SC-"&amp;K46,IF(AND(LEFT(K46,1)="1",LEN(K46)=6),"GB-NIC-"&amp;K46,"GB-CHC-"&amp;K46))))))</f>
        <v>GB-CHC-1141000</v>
      </c>
      <c r="J46" s="13" t="str">
        <f>IF('[1]#export'!A47="","",'[1]#export'!B47)</f>
        <v>Adventure Play Hub</v>
      </c>
      <c r="K46" s="16" t="str">
        <f>IF('[1]#export'!A47="","",IF(ISBLANK('[1]#export'!C47),"",IF(LEFT('[1]#export'!C47,3)="GB-","",'[1]#export'!C47)))</f>
        <v>1141000</v>
      </c>
      <c r="L46" s="16"/>
      <c r="M46" s="13" t="str">
        <f>IF('[1]#export'!A47="","",IF('[1]#export'!H47="","",'[1]#export'!H47))</f>
        <v>NW8 6LP</v>
      </c>
      <c r="N46" s="13" t="str">
        <f>IF('[1]#export'!A47="","",IF('[1]#export'!L47="","",IF(LEFT('[1]#export'!L47,4)="http",'[1]#export'!L47,"http://"&amp;TRIM('[1]#export'!L47))))</f>
        <v>https://www.adventureplayhub.org</v>
      </c>
      <c r="O46" s="13" t="str">
        <f>IF('[1]#export'!A47="","",IF('[1]#export'!G47="","",IF(LEFT('[1]#export'!G47,13)="Discretionary","Multiple Boroughs",SUBSTITUTE('[1]#export'!G47,CHAR(10),", "))))</f>
        <v>Camden, Westminster</v>
      </c>
      <c r="P46" s="13" t="str">
        <f>IF('[1]#export'!A47="","",'[1]#fixed_data'!$B$5)</f>
        <v>GB-CHC-237725</v>
      </c>
      <c r="Q46" s="13" t="str">
        <f>IF('[1]#export'!A47="","",'[1]#fixed_data'!$B$6)</f>
        <v>John Lyon's Charity</v>
      </c>
      <c r="R46" s="13" t="str">
        <f>IF('[1]#export'!A47="","",IF('[1]#export'!N47="","",'[1]#export'!N47))</f>
        <v>SHAF</v>
      </c>
      <c r="S46" s="17" t="str">
        <f>IF('[1]#export'!A47="","",IF('[1]#export'!M47="","",'[1]#export'!M47))</f>
        <v>COVID-19</v>
      </c>
      <c r="T46" s="17" t="str">
        <f>IF('[1]#export'!A47="","",IF(AND(VALUE('[1]#export'!K47)&gt;12,OR('[1]#export'!M47="Bursary",'[1]#export'!M47="Main Grant")),"Multiple year grants are approved in principle for the full term as outlined but are subject to satisfactory reporting and annual authority from the Charity's Trustee to release each tranche.",""))</f>
        <v/>
      </c>
      <c r="U46" s="17" t="str">
        <f>IF('[1]#export'!A47="","",IF('[1]#export'!Q47="","",'[1]#export'!Q47))</f>
        <v>Direct Project Costs</v>
      </c>
      <c r="V46" s="17" t="str">
        <f>IF('[1]#export'!A47="","",IF('[1]#export'!O47="","",'[1]#export'!O47))</f>
        <v>Children &amp; Families</v>
      </c>
      <c r="W46" s="17" t="str">
        <f>IF('[1]#export'!O47="","",'[1]#export'!$O$2)</f>
        <v>Programme Area</v>
      </c>
      <c r="X46" s="17" t="str">
        <f>IF('[1]#export'!A47="","",IF('[1]#export'!P47="","",'[1]#export'!P47))</f>
        <v>5-11 (Primary Children)</v>
      </c>
      <c r="Y46" s="17" t="str">
        <f>IF('[1]#export'!P47="","",'[1]#export'!$P$2)</f>
        <v>Age Group</v>
      </c>
      <c r="Z46" s="18">
        <f>IF('[1]#export'!A47="","",'[1]#export'!I47)</f>
        <v>44104</v>
      </c>
      <c r="AA46" s="13" t="str">
        <f>IF('[1]#export'!A47="","",'[1]#fixed_data'!$B$8)</f>
        <v>http://jlc.london/</v>
      </c>
    </row>
    <row r="47" spans="1:27">
      <c r="A47" s="13" t="str">
        <f>IF('[1]#export'!A48="","",CONCATENATE('[1]#fixed_data'!$B$2&amp;'[1]#export'!A48))</f>
        <v>360G-JLC-108314</v>
      </c>
      <c r="B47" s="13" t="str">
        <f>IF('[1]#export'!A48="","",CONCATENATE('[1]#export'!N48&amp;" grant to "&amp;'[1]#export'!B48))</f>
        <v>SHAF grant to Community Focus</v>
      </c>
      <c r="C47" s="13" t="str">
        <f>IF('[1]#export'!A48="","",'[1]#export'!D48)</f>
        <v>Summer Online projects</v>
      </c>
      <c r="D47" s="13" t="str">
        <f>IF('[1]#export'!A48="","",'[1]#fixed_data'!$B$3)</f>
        <v>GBP</v>
      </c>
      <c r="E47" s="14">
        <f>IF('[1]#export'!A48="","",'[1]#export'!E48)</f>
        <v>4300</v>
      </c>
      <c r="F47" s="15" t="str">
        <f>IF('[1]#export'!A48="","",TEXT('[1]#export'!F48,"yyyy-mm-dd"))</f>
        <v>2020-08-04</v>
      </c>
      <c r="G47" s="15" t="str">
        <f>IF('[1]#export'!A48="","",IF('[1]#export'!J48="","",TEXT('[1]#export'!J48,"yyyy-mm-dd")))</f>
        <v>2020-07-27</v>
      </c>
      <c r="H47" s="13" t="str">
        <f>IF('[1]#export'!A48="","",'[1]#export'!K48)</f>
        <v>12</v>
      </c>
      <c r="I47" s="13" t="str">
        <f>IF('[1]#export'!A48="","",IF(LEFT('[1]#export'!C48,3)="GB-",'[1]#export'!C48,IF(AND(K47="",L47=""),'[1]#fixed_data'!$B$4&amp;SUBSTITUTE(J47," ","-"),IF(K47="","GB-COH-"&amp;L47,IF(LEFT(K47,2)="SC","GB-SC-"&amp;K47,IF(AND(LEFT(K47,1)="1",LEN(K47)=6),"GB-NIC-"&amp;K47,"GB-CHC-"&amp;K47))))))</f>
        <v>GB-CHC-1139259</v>
      </c>
      <c r="J47" s="13" t="str">
        <f>IF('[1]#export'!A48="","",'[1]#export'!B48)</f>
        <v>Community Focus</v>
      </c>
      <c r="K47" s="16" t="str">
        <f>IF('[1]#export'!A48="","",IF(ISBLANK('[1]#export'!C48),"",IF(LEFT('[1]#export'!C48,3)="GB-","",'[1]#export'!C48)))</f>
        <v>1139259</v>
      </c>
      <c r="L47" s="16"/>
      <c r="M47" s="13" t="str">
        <f>IF('[1]#export'!A48="","",IF('[1]#export'!H48="","",'[1]#export'!H48))</f>
        <v>N20 0NR</v>
      </c>
      <c r="N47" s="13" t="str">
        <f>IF('[1]#export'!A48="","",IF('[1]#export'!L48="","",IF(LEFT('[1]#export'!L48,4)="http",'[1]#export'!L48,"http://"&amp;TRIM('[1]#export'!L48))))</f>
        <v>http://communityfocus.co.uk/</v>
      </c>
      <c r="O47" s="13" t="str">
        <f>IF('[1]#export'!A48="","",IF('[1]#export'!G48="","",IF(LEFT('[1]#export'!G48,13)="Discretionary","Multiple Boroughs",SUBSTITUTE('[1]#export'!G48,CHAR(10),", "))))</f>
        <v>Barnet</v>
      </c>
      <c r="P47" s="13" t="str">
        <f>IF('[1]#export'!A48="","",'[1]#fixed_data'!$B$5)</f>
        <v>GB-CHC-237725</v>
      </c>
      <c r="Q47" s="13" t="str">
        <f>IF('[1]#export'!A48="","",'[1]#fixed_data'!$B$6)</f>
        <v>John Lyon's Charity</v>
      </c>
      <c r="R47" s="13" t="str">
        <f>IF('[1]#export'!A48="","",IF('[1]#export'!N48="","",'[1]#export'!N48))</f>
        <v>SHAF</v>
      </c>
      <c r="S47" s="17" t="str">
        <f>IF('[1]#export'!A48="","",IF('[1]#export'!M48="","",'[1]#export'!M48))</f>
        <v>COVID-19</v>
      </c>
      <c r="T47" s="17" t="str">
        <f>IF('[1]#export'!A48="","",IF(AND(VALUE('[1]#export'!K48)&gt;12,OR('[1]#export'!M48="Bursary",'[1]#export'!M48="Main Grant")),"Multiple year grants are approved in principle for the full term as outlined but are subject to satisfactory reporting and annual authority from the Charity's Trustee to release each tranche.",""))</f>
        <v/>
      </c>
      <c r="U47" s="17" t="str">
        <f>IF('[1]#export'!A48="","",IF('[1]#export'!Q48="","",'[1]#export'!Q48))</f>
        <v>Direct Project Costs</v>
      </c>
      <c r="V47" s="17" t="str">
        <f>IF('[1]#export'!A48="","",IF('[1]#export'!O48="","",'[1]#export'!O48))</f>
        <v>Emotional Wellbeing</v>
      </c>
      <c r="W47" s="17" t="str">
        <f>IF('[1]#export'!O48="","",'[1]#export'!$O$2)</f>
        <v>Programme Area</v>
      </c>
      <c r="X47" s="17" t="str">
        <f>IF('[1]#export'!A48="","",IF('[1]#export'!P48="","",'[1]#export'!P48))</f>
        <v>0-25 Years Old</v>
      </c>
      <c r="Y47" s="17" t="str">
        <f>IF('[1]#export'!P48="","",'[1]#export'!$P$2)</f>
        <v>Age Group</v>
      </c>
      <c r="Z47" s="18">
        <f>IF('[1]#export'!A48="","",'[1]#export'!I48)</f>
        <v>44102</v>
      </c>
      <c r="AA47" s="13" t="str">
        <f>IF('[1]#export'!A48="","",'[1]#fixed_data'!$B$8)</f>
        <v>http://jlc.london/</v>
      </c>
    </row>
    <row r="48" spans="1:27">
      <c r="A48" s="13" t="str">
        <f>IF('[1]#export'!A49="","",CONCATENATE('[1]#fixed_data'!$B$2&amp;'[1]#export'!A49))</f>
        <v>360G-JLC-108318</v>
      </c>
      <c r="B48" s="13" t="str">
        <f>IF('[1]#export'!A49="","",CONCATENATE('[1]#export'!N49&amp;" grant to "&amp;'[1]#export'!B49))</f>
        <v>SHAF grant to Hestia</v>
      </c>
      <c r="C48" s="13" t="str">
        <f>IF('[1]#export'!A49="","",'[1]#export'!D49)</f>
        <v>Phoenix Summer Activities</v>
      </c>
      <c r="D48" s="13" t="str">
        <f>IF('[1]#export'!A49="","",'[1]#fixed_data'!$B$3)</f>
        <v>GBP</v>
      </c>
      <c r="E48" s="14">
        <f>IF('[1]#export'!A49="","",'[1]#export'!E49)</f>
        <v>5200</v>
      </c>
      <c r="F48" s="15" t="str">
        <f>IF('[1]#export'!A49="","",TEXT('[1]#export'!F49,"yyyy-mm-dd"))</f>
        <v>2020-08-04</v>
      </c>
      <c r="G48" s="15" t="str">
        <f>IF('[1]#export'!A49="","",IF('[1]#export'!J49="","",TEXT('[1]#export'!J49,"yyyy-mm-dd")))</f>
        <v>2020-08-05</v>
      </c>
      <c r="H48" s="13" t="str">
        <f>IF('[1]#export'!A49="","",'[1]#export'!K49)</f>
        <v>12</v>
      </c>
      <c r="I48" s="13" t="str">
        <f>IF('[1]#export'!A49="","",IF(LEFT('[1]#export'!C49,3)="GB-",'[1]#export'!C49,IF(AND(K48="",L48=""),'[1]#fixed_data'!$B$4&amp;SUBSTITUTE(J48," ","-"),IF(K48="","GB-COH-"&amp;L48,IF(LEFT(K48,2)="SC","GB-SC-"&amp;K48,IF(AND(LEFT(K48,1)="1",LEN(K48)=6),"GB-NIC-"&amp;K48,"GB-CHC-"&amp;K48))))))</f>
        <v>GB-CHC-294555</v>
      </c>
      <c r="J48" s="13" t="str">
        <f>IF('[1]#export'!A49="","",'[1]#export'!B49)</f>
        <v>Hestia</v>
      </c>
      <c r="K48" s="16" t="str">
        <f>IF('[1]#export'!A49="","",IF(ISBLANK('[1]#export'!C49),"",IF(LEFT('[1]#export'!C49,3)="GB-","",'[1]#export'!C49)))</f>
        <v>294555</v>
      </c>
      <c r="L48" s="16"/>
      <c r="M48" s="13" t="str">
        <f>IF('[1]#export'!A49="","",IF('[1]#export'!H49="","",'[1]#export'!H49))</f>
        <v>SE1 1LB</v>
      </c>
      <c r="N48" s="13" t="str">
        <f>IF('[1]#export'!A49="","",IF('[1]#export'!L49="","",IF(LEFT('[1]#export'!L49,4)="http",'[1]#export'!L49,"http://"&amp;TRIM('[1]#export'!L49))))</f>
        <v>http://www.hestia.org</v>
      </c>
      <c r="O48" s="13" t="str">
        <f>IF('[1]#export'!A49="","",IF('[1]#export'!G49="","",IF(LEFT('[1]#export'!G49,13)="Discretionary","Multiple Boroughs",SUBSTITUTE('[1]#export'!G49,CHAR(10),", "))))</f>
        <v>Barnet, Brent, Ealing, Harrow, Westminster</v>
      </c>
      <c r="P48" s="13" t="str">
        <f>IF('[1]#export'!A49="","",'[1]#fixed_data'!$B$5)</f>
        <v>GB-CHC-237725</v>
      </c>
      <c r="Q48" s="13" t="str">
        <f>IF('[1]#export'!A49="","",'[1]#fixed_data'!$B$6)</f>
        <v>John Lyon's Charity</v>
      </c>
      <c r="R48" s="13" t="str">
        <f>IF('[1]#export'!A49="","",IF('[1]#export'!N49="","",'[1]#export'!N49))</f>
        <v>SHAF</v>
      </c>
      <c r="S48" s="17" t="str">
        <f>IF('[1]#export'!A49="","",IF('[1]#export'!M49="","",'[1]#export'!M49))</f>
        <v>COVID-19</v>
      </c>
      <c r="T48" s="17" t="str">
        <f>IF('[1]#export'!A49="","",IF(AND(VALUE('[1]#export'!K49)&gt;12,OR('[1]#export'!M49="Bursary",'[1]#export'!M49="Main Grant")),"Multiple year grants are approved in principle for the full term as outlined but are subject to satisfactory reporting and annual authority from the Charity's Trustee to release each tranche.",""))</f>
        <v/>
      </c>
      <c r="U48" s="17" t="str">
        <f>IF('[1]#export'!A49="","",IF('[1]#export'!Q49="","",'[1]#export'!Q49))</f>
        <v>Direct Project Costs</v>
      </c>
      <c r="V48" s="17" t="str">
        <f>IF('[1]#export'!A49="","",IF('[1]#export'!O49="","",'[1]#export'!O49))</f>
        <v>Children &amp; Families</v>
      </c>
      <c r="W48" s="17" t="str">
        <f>IF('[1]#export'!O49="","",'[1]#export'!$O$2)</f>
        <v>Programme Area</v>
      </c>
      <c r="X48" s="17" t="str">
        <f>IF('[1]#export'!A49="","",IF('[1]#export'!P49="","",'[1]#export'!P49))</f>
        <v>Families</v>
      </c>
      <c r="Y48" s="17" t="str">
        <f>IF('[1]#export'!P49="","",'[1]#export'!$P$2)</f>
        <v>Age Group</v>
      </c>
      <c r="Z48" s="18">
        <f>IF('[1]#export'!A49="","",'[1]#export'!I49)</f>
        <v>44115</v>
      </c>
      <c r="AA48" s="13" t="str">
        <f>IF('[1]#export'!A49="","",'[1]#fixed_data'!$B$8)</f>
        <v>http://jlc.london/</v>
      </c>
    </row>
    <row r="49" spans="1:27">
      <c r="A49" s="13" t="str">
        <f>IF('[1]#export'!A50="","",CONCATENATE('[1]#fixed_data'!$B$2&amp;'[1]#export'!A50))</f>
        <v>360G-JLC-108250</v>
      </c>
      <c r="B49" s="13" t="str">
        <f>IF('[1]#export'!A50="","",CONCATENATE('[1]#export'!N50&amp;" grant to "&amp;'[1]#export'!B50))</f>
        <v>SHAF grant to IPOP</v>
      </c>
      <c r="C49" s="13" t="str">
        <f>IF('[1]#export'!A50="","",'[1]#export'!D50)</f>
        <v>iPlay Summer Playscheme</v>
      </c>
      <c r="D49" s="13" t="str">
        <f>IF('[1]#export'!A50="","",'[1]#fixed_data'!$B$3)</f>
        <v>GBP</v>
      </c>
      <c r="E49" s="14">
        <f>IF('[1]#export'!A50="","",'[1]#export'!E50)</f>
        <v>5000</v>
      </c>
      <c r="F49" s="15" t="str">
        <f>IF('[1]#export'!A50="","",TEXT('[1]#export'!F50,"yyyy-mm-dd"))</f>
        <v>2020-08-04</v>
      </c>
      <c r="G49" s="15" t="str">
        <f>IF('[1]#export'!A50="","",IF('[1]#export'!J50="","",TEXT('[1]#export'!J50,"yyyy-mm-dd")))</f>
        <v>2020-07-27</v>
      </c>
      <c r="H49" s="13" t="str">
        <f>IF('[1]#export'!A50="","",'[1]#export'!K50)</f>
        <v>12</v>
      </c>
      <c r="I49" s="13" t="str">
        <f>IF('[1]#export'!A50="","",IF(LEFT('[1]#export'!C50,3)="GB-",'[1]#export'!C50,IF(AND(K49="",L49=""),'[1]#fixed_data'!$B$4&amp;SUBSTITUTE(J49," ","-"),IF(K49="","GB-COH-"&amp;L49,IF(LEFT(K49,2)="SC","GB-SC-"&amp;K49,IF(AND(LEFT(K49,1)="1",LEN(K49)=6),"GB-NIC-"&amp;K49,"GB-CHC-"&amp;K49))))))</f>
        <v>GB-CHC-1076063</v>
      </c>
      <c r="J49" s="13" t="str">
        <f>IF('[1]#export'!A50="","",'[1]#export'!B50)</f>
        <v>IPOP</v>
      </c>
      <c r="K49" s="16" t="str">
        <f>IF('[1]#export'!A50="","",IF(ISBLANK('[1]#export'!C50),"",IF(LEFT('[1]#export'!C50,3)="GB-","",'[1]#export'!C50)))</f>
        <v>1076063</v>
      </c>
      <c r="L49" s="16"/>
      <c r="M49" s="13" t="str">
        <f>IF('[1]#export'!A50="","",IF('[1]#export'!H50="","",'[1]#export'!H50))</f>
        <v>NW4 4TY</v>
      </c>
      <c r="N49" s="13" t="str">
        <f>IF('[1]#export'!A50="","",IF('[1]#export'!L50="","",IF(LEFT('[1]#export'!L50,4)="http",'[1]#export'!L50,"http://"&amp;TRIM('[1]#export'!L50))))</f>
        <v>http://www.ipopsupport.org.uk</v>
      </c>
      <c r="O49" s="13" t="str">
        <f>IF('[1]#export'!A50="","",IF('[1]#export'!G50="","",IF(LEFT('[1]#export'!G50,13)="Discretionary","Multiple Boroughs",SUBSTITUTE('[1]#export'!G50,CHAR(10),", "))))</f>
        <v>Barnet</v>
      </c>
      <c r="P49" s="13" t="str">
        <f>IF('[1]#export'!A50="","",'[1]#fixed_data'!$B$5)</f>
        <v>GB-CHC-237725</v>
      </c>
      <c r="Q49" s="13" t="str">
        <f>IF('[1]#export'!A50="","",'[1]#fixed_data'!$B$6)</f>
        <v>John Lyon's Charity</v>
      </c>
      <c r="R49" s="13" t="str">
        <f>IF('[1]#export'!A50="","",IF('[1]#export'!N50="","",'[1]#export'!N50))</f>
        <v>SHAF</v>
      </c>
      <c r="S49" s="17" t="str">
        <f>IF('[1]#export'!A50="","",IF('[1]#export'!M50="","",'[1]#export'!M50))</f>
        <v>COVID-19</v>
      </c>
      <c r="T49" s="17" t="str">
        <f>IF('[1]#export'!A50="","",IF(AND(VALUE('[1]#export'!K50)&gt;12,OR('[1]#export'!M50="Bursary",'[1]#export'!M50="Main Grant")),"Multiple year grants are approved in principle for the full term as outlined but are subject to satisfactory reporting and annual authority from the Charity's Trustee to release each tranche.",""))</f>
        <v/>
      </c>
      <c r="U49" s="17" t="str">
        <f>IF('[1]#export'!A50="","",IF('[1]#export'!Q50="","",'[1]#export'!Q50))</f>
        <v>Direct Project Costs</v>
      </c>
      <c r="V49" s="17" t="str">
        <f>IF('[1]#export'!A50="","",IF('[1]#export'!O50="","",'[1]#export'!O50))</f>
        <v>Special Needs &amp; Disabilities</v>
      </c>
      <c r="W49" s="17" t="str">
        <f>IF('[1]#export'!O50="","",'[1]#export'!$O$2)</f>
        <v>Programme Area</v>
      </c>
      <c r="X49" s="17" t="str">
        <f>IF('[1]#export'!A50="","",IF('[1]#export'!P50="","",'[1]#export'!P50))</f>
        <v>5-19 (School Age CYP)</v>
      </c>
      <c r="Y49" s="17" t="str">
        <f>IF('[1]#export'!P50="","",'[1]#export'!$P$2)</f>
        <v>Age Group</v>
      </c>
      <c r="Z49" s="18">
        <f>IF('[1]#export'!A50="","",'[1]#export'!I50)</f>
        <v>44117</v>
      </c>
      <c r="AA49" s="13" t="str">
        <f>IF('[1]#export'!A50="","",'[1]#fixed_data'!$B$8)</f>
        <v>http://jlc.london/</v>
      </c>
    </row>
    <row r="50" spans="1:27">
      <c r="A50" s="13" t="str">
        <f>IF('[1]#export'!A51="","",CONCATENATE('[1]#fixed_data'!$B$2&amp;'[1]#export'!A51))</f>
        <v>360G-JLC-108226</v>
      </c>
      <c r="B50" s="13" t="str">
        <f>IF('[1]#export'!A51="","",CONCATENATE('[1]#export'!N51&amp;" grant to "&amp;'[1]#export'!B51))</f>
        <v>SHAF grant to Living Way Ministries</v>
      </c>
      <c r="C50" s="13" t="str">
        <f>IF('[1]#export'!A51="","",'[1]#export'!D51)</f>
        <v>Covid-19 Summer Holiday Activities Fund</v>
      </c>
      <c r="D50" s="13" t="str">
        <f>IF('[1]#export'!A51="","",'[1]#fixed_data'!$B$3)</f>
        <v>GBP</v>
      </c>
      <c r="E50" s="14">
        <f>IF('[1]#export'!A51="","",'[1]#export'!E51)</f>
        <v>4100</v>
      </c>
      <c r="F50" s="15" t="str">
        <f>IF('[1]#export'!A51="","",TEXT('[1]#export'!F51,"yyyy-mm-dd"))</f>
        <v>2020-08-04</v>
      </c>
      <c r="G50" s="15" t="str">
        <f>IF('[1]#export'!A51="","",IF('[1]#export'!J51="","",TEXT('[1]#export'!J51,"yyyy-mm-dd")))</f>
        <v>2020-08-03</v>
      </c>
      <c r="H50" s="13" t="str">
        <f>IF('[1]#export'!A51="","",'[1]#export'!K51)</f>
        <v>12</v>
      </c>
      <c r="I50" s="13" t="str">
        <f>IF('[1]#export'!A51="","",IF(LEFT('[1]#export'!C51,3)="GB-",'[1]#export'!C51,IF(AND(K50="",L50=""),'[1]#fixed_data'!$B$4&amp;SUBSTITUTE(J50," ","-"),IF(K50="","GB-COH-"&amp;L50,IF(LEFT(K50,2)="SC","GB-SC-"&amp;K50,IF(AND(LEFT(K50,1)="1",LEN(K50)=6),"GB-NIC-"&amp;K50,"GB-CHC-"&amp;K50))))))</f>
        <v>GB-CHC-1052878</v>
      </c>
      <c r="J50" s="13" t="str">
        <f>IF('[1]#export'!A51="","",'[1]#export'!B51)</f>
        <v>Living Way Ministries</v>
      </c>
      <c r="K50" s="16" t="str">
        <f>IF('[1]#export'!A51="","",IF(ISBLANK('[1]#export'!C51),"",IF(LEFT('[1]#export'!C51,3)="GB-","",'[1]#export'!C51)))</f>
        <v>1052878</v>
      </c>
      <c r="L50" s="16"/>
      <c r="M50" s="13" t="str">
        <f>IF('[1]#export'!A51="","",IF('[1]#export'!H51="","",'[1]#export'!H51))</f>
        <v>NW9 5XB</v>
      </c>
      <c r="N50" s="13" t="str">
        <f>IF('[1]#export'!A51="","",IF('[1]#export'!L51="","",IF(LEFT('[1]#export'!L51,4)="http",'[1]#export'!L51,"http://"&amp;TRIM('[1]#export'!L51))))</f>
        <v>http://www.livingwayministries.org.uk/</v>
      </c>
      <c r="O50" s="13" t="str">
        <f>IF('[1]#export'!A51="","",IF('[1]#export'!G51="","",IF(LEFT('[1]#export'!G51,13)="Discretionary","Multiple Boroughs",SUBSTITUTE('[1]#export'!G51,CHAR(10),", "))))</f>
        <v>Barnet</v>
      </c>
      <c r="P50" s="13" t="str">
        <f>IF('[1]#export'!A51="","",'[1]#fixed_data'!$B$5)</f>
        <v>GB-CHC-237725</v>
      </c>
      <c r="Q50" s="13" t="str">
        <f>IF('[1]#export'!A51="","",'[1]#fixed_data'!$B$6)</f>
        <v>John Lyon's Charity</v>
      </c>
      <c r="R50" s="13" t="str">
        <f>IF('[1]#export'!A51="","",IF('[1]#export'!N51="","",'[1]#export'!N51))</f>
        <v>SHAF</v>
      </c>
      <c r="S50" s="17" t="str">
        <f>IF('[1]#export'!A51="","",IF('[1]#export'!M51="","",'[1]#export'!M51))</f>
        <v>COVID-19</v>
      </c>
      <c r="T50" s="17" t="str">
        <f>IF('[1]#export'!A51="","",IF(AND(VALUE('[1]#export'!K51)&gt;12,OR('[1]#export'!M51="Bursary",'[1]#export'!M51="Main Grant")),"Multiple year grants are approved in principle for the full term as outlined but are subject to satisfactory reporting and annual authority from the Charity's Trustee to release each tranche.",""))</f>
        <v/>
      </c>
      <c r="U50" s="17" t="str">
        <f>IF('[1]#export'!A51="","",IF('[1]#export'!Q51="","",'[1]#export'!Q51))</f>
        <v>Direct Project Costs</v>
      </c>
      <c r="V50" s="17" t="str">
        <f>IF('[1]#export'!A51="","",IF('[1]#export'!O51="","",'[1]#export'!O51))</f>
        <v>Youth Clubs &amp; Youth Activities</v>
      </c>
      <c r="W50" s="17" t="str">
        <f>IF('[1]#export'!O51="","",'[1]#export'!$O$2)</f>
        <v>Programme Area</v>
      </c>
      <c r="X50" s="17" t="str">
        <f>IF('[1]#export'!A51="","",IF('[1]#export'!P51="","",'[1]#export'!P51))</f>
        <v>5-19 (School Age CYP)</v>
      </c>
      <c r="Y50" s="17" t="str">
        <f>IF('[1]#export'!P51="","",'[1]#export'!$P$2)</f>
        <v>Age Group</v>
      </c>
      <c r="Z50" s="18">
        <f>IF('[1]#export'!A51="","",'[1]#export'!I51)</f>
        <v>44102</v>
      </c>
      <c r="AA50" s="13" t="str">
        <f>IF('[1]#export'!A51="","",'[1]#fixed_data'!$B$8)</f>
        <v>http://jlc.london/</v>
      </c>
    </row>
    <row r="51" spans="1:27">
      <c r="A51" s="13" t="str">
        <f>IF('[1]#export'!A52="","",CONCATENATE('[1]#fixed_data'!$B$2&amp;'[1]#export'!A52))</f>
        <v>360G-JLC-108316</v>
      </c>
      <c r="B51" s="13" t="str">
        <f>IF('[1]#export'!A52="","",CONCATENATE('[1]#export'!N52&amp;" grant to "&amp;'[1]#export'!B52))</f>
        <v>SHAF grant to Log Cabin Charity</v>
      </c>
      <c r="C51" s="13" t="str">
        <f>IF('[1]#export'!A52="","",'[1]#export'!D52)</f>
        <v>Summer Holiday Playscheme</v>
      </c>
      <c r="D51" s="13" t="str">
        <f>IF('[1]#export'!A52="","",'[1]#fixed_data'!$B$3)</f>
        <v>GBP</v>
      </c>
      <c r="E51" s="14">
        <f>IF('[1]#export'!A52="","",'[1]#export'!E52)</f>
        <v>6000</v>
      </c>
      <c r="F51" s="15" t="str">
        <f>IF('[1]#export'!A52="","",TEXT('[1]#export'!F52,"yyyy-mm-dd"))</f>
        <v>2020-08-04</v>
      </c>
      <c r="G51" s="15" t="str">
        <f>IF('[1]#export'!A52="","",IF('[1]#export'!J52="","",TEXT('[1]#export'!J52,"yyyy-mm-dd")))</f>
        <v>2020-07-27</v>
      </c>
      <c r="H51" s="13" t="str">
        <f>IF('[1]#export'!A52="","",'[1]#export'!K52)</f>
        <v>12</v>
      </c>
      <c r="I51" s="13" t="str">
        <f>IF('[1]#export'!A52="","",IF(LEFT('[1]#export'!C52,3)="GB-",'[1]#export'!C52,IF(AND(K51="",L51=""),'[1]#fixed_data'!$B$4&amp;SUBSTITUTE(J51," ","-"),IF(K51="","GB-COH-"&amp;L51,IF(LEFT(K51,2)="SC","GB-SC-"&amp;K51,IF(AND(LEFT(K51,1)="1",LEN(K51)=6),"GB-NIC-"&amp;K51,"GB-CHC-"&amp;K51))))))</f>
        <v>GB-CHC-1174220</v>
      </c>
      <c r="J51" s="13" t="str">
        <f>IF('[1]#export'!A52="","",'[1]#export'!B52)</f>
        <v>Log Cabin Charity</v>
      </c>
      <c r="K51" s="16" t="str">
        <f>IF('[1]#export'!A52="","",IF(ISBLANK('[1]#export'!C52),"",IF(LEFT('[1]#export'!C52,3)="GB-","",'[1]#export'!C52)))</f>
        <v>1174220</v>
      </c>
      <c r="L51" s="16"/>
      <c r="M51" s="13" t="str">
        <f>IF('[1]#export'!A52="","",IF('[1]#export'!H52="","",'[1]#export'!H52))</f>
        <v>W5 4UA</v>
      </c>
      <c r="N51" s="13" t="str">
        <f>IF('[1]#export'!A52="","",IF('[1]#export'!L52="","",IF(LEFT('[1]#export'!L52,4)="http",'[1]#export'!L52,"http://"&amp;TRIM('[1]#export'!L52))))</f>
        <v>https://www.logcabin.org.uk/</v>
      </c>
      <c r="O51" s="13" t="str">
        <f>IF('[1]#export'!A52="","",IF('[1]#export'!G52="","",IF(LEFT('[1]#export'!G52,13)="Discretionary","Multiple Boroughs",SUBSTITUTE('[1]#export'!G52,CHAR(10),", "))))</f>
        <v>Ealing</v>
      </c>
      <c r="P51" s="13" t="str">
        <f>IF('[1]#export'!A52="","",'[1]#fixed_data'!$B$5)</f>
        <v>GB-CHC-237725</v>
      </c>
      <c r="Q51" s="13" t="str">
        <f>IF('[1]#export'!A52="","",'[1]#fixed_data'!$B$6)</f>
        <v>John Lyon's Charity</v>
      </c>
      <c r="R51" s="13" t="str">
        <f>IF('[1]#export'!A52="","",IF('[1]#export'!N52="","",'[1]#export'!N52))</f>
        <v>SHAF</v>
      </c>
      <c r="S51" s="17" t="str">
        <f>IF('[1]#export'!A52="","",IF('[1]#export'!M52="","",'[1]#export'!M52))</f>
        <v>COVID-19</v>
      </c>
      <c r="T51" s="17" t="str">
        <f>IF('[1]#export'!A52="","",IF(AND(VALUE('[1]#export'!K52)&gt;12,OR('[1]#export'!M52="Bursary",'[1]#export'!M52="Main Grant")),"Multiple year grants are approved in principle for the full term as outlined but are subject to satisfactory reporting and annual authority from the Charity's Trustee to release each tranche.",""))</f>
        <v/>
      </c>
      <c r="U51" s="17" t="str">
        <f>IF('[1]#export'!A52="","",IF('[1]#export'!Q52="","",'[1]#export'!Q52))</f>
        <v>Direct Project Costs</v>
      </c>
      <c r="V51" s="17" t="str">
        <f>IF('[1]#export'!A52="","",IF('[1]#export'!O52="","",'[1]#export'!O52))</f>
        <v>Special Needs &amp; Disabilities</v>
      </c>
      <c r="W51" s="17" t="str">
        <f>IF('[1]#export'!O52="","",'[1]#export'!$O$2)</f>
        <v>Programme Area</v>
      </c>
      <c r="X51" s="17" t="str">
        <f>IF('[1]#export'!A52="","",IF('[1]#export'!P52="","",'[1]#export'!P52))</f>
        <v>5-19 (School Age CYP)</v>
      </c>
      <c r="Y51" s="17" t="str">
        <f>IF('[1]#export'!P52="","",'[1]#export'!$P$2)</f>
        <v>Age Group</v>
      </c>
      <c r="Z51" s="18">
        <f>IF('[1]#export'!A52="","",'[1]#export'!I52)</f>
        <v>44096</v>
      </c>
      <c r="AA51" s="13" t="str">
        <f>IF('[1]#export'!A52="","",'[1]#fixed_data'!$B$8)</f>
        <v>http://jlc.london/</v>
      </c>
    </row>
    <row r="52" spans="1:27">
      <c r="A52" s="13" t="str">
        <f>IF('[1]#export'!A53="","",CONCATENATE('[1]#fixed_data'!$B$2&amp;'[1]#export'!A53))</f>
        <v>360G-JLC-108307</v>
      </c>
      <c r="B52" s="13" t="str">
        <f>IF('[1]#export'!A53="","",CONCATENATE('[1]#export'!N53&amp;" grant to "&amp;'[1]#export'!B53))</f>
        <v>SHAF grant to Maiden Lane Community Centre</v>
      </c>
      <c r="C52" s="13" t="str">
        <f>IF('[1]#export'!A53="","",'[1]#export'!D53)</f>
        <v>Maiden Lane Summer Holiday Activities</v>
      </c>
      <c r="D52" s="13" t="str">
        <f>IF('[1]#export'!A53="","",'[1]#fixed_data'!$B$3)</f>
        <v>GBP</v>
      </c>
      <c r="E52" s="14">
        <f>IF('[1]#export'!A53="","",'[1]#export'!E53)</f>
        <v>6000</v>
      </c>
      <c r="F52" s="15" t="str">
        <f>IF('[1]#export'!A53="","",TEXT('[1]#export'!F53,"yyyy-mm-dd"))</f>
        <v>2020-08-04</v>
      </c>
      <c r="G52" s="15" t="str">
        <f>IF('[1]#export'!A53="","",IF('[1]#export'!J53="","",TEXT('[1]#export'!J53,"yyyy-mm-dd")))</f>
        <v>2020-07-27</v>
      </c>
      <c r="H52" s="13" t="str">
        <f>IF('[1]#export'!A53="","",'[1]#export'!K53)</f>
        <v>1</v>
      </c>
      <c r="I52" s="13" t="str">
        <f>IF('[1]#export'!A53="","",IF(LEFT('[1]#export'!C53,3)="GB-",'[1]#export'!C53,IF(AND(K52="",L52=""),'[1]#fixed_data'!$B$4&amp;SUBSTITUTE(J52," ","-"),IF(K52="","GB-COH-"&amp;L52,IF(LEFT(K52,2)="SC","GB-SC-"&amp;K52,IF(AND(LEFT(K52,1)="1",LEN(K52)=6),"GB-NIC-"&amp;K52,"GB-CHC-"&amp;K52))))))</f>
        <v>GB-CHC-1112667</v>
      </c>
      <c r="J52" s="13" t="str">
        <f>IF('[1]#export'!A53="","",'[1]#export'!B53)</f>
        <v>Maiden Lane Community Centre</v>
      </c>
      <c r="K52" s="16" t="str">
        <f>IF('[1]#export'!A53="","",IF(ISBLANK('[1]#export'!C53),"",IF(LEFT('[1]#export'!C53,3)="GB-","",'[1]#export'!C53)))</f>
        <v>1112667</v>
      </c>
      <c r="L52" s="16"/>
      <c r="M52" s="13" t="str">
        <f>IF('[1]#export'!A53="","",IF('[1]#export'!H53="","",'[1]#export'!H53))</f>
        <v>NW1 9XZ</v>
      </c>
      <c r="N52" s="13" t="str">
        <f>IF('[1]#export'!A53="","",IF('[1]#export'!L53="","",IF(LEFT('[1]#export'!L53,4)="http",'[1]#export'!L53,"http://"&amp;TRIM('[1]#export'!L53))))</f>
        <v>http://www.maidenlanecommunitycentre.org</v>
      </c>
      <c r="O52" s="13" t="str">
        <f>IF('[1]#export'!A53="","",IF('[1]#export'!G53="","",IF(LEFT('[1]#export'!G53,13)="Discretionary","Multiple Boroughs",SUBSTITUTE('[1]#export'!G53,CHAR(10),", "))))</f>
        <v>Camden</v>
      </c>
      <c r="P52" s="13" t="str">
        <f>IF('[1]#export'!A53="","",'[1]#fixed_data'!$B$5)</f>
        <v>GB-CHC-237725</v>
      </c>
      <c r="Q52" s="13" t="str">
        <f>IF('[1]#export'!A53="","",'[1]#fixed_data'!$B$6)</f>
        <v>John Lyon's Charity</v>
      </c>
      <c r="R52" s="13" t="str">
        <f>IF('[1]#export'!A53="","",IF('[1]#export'!N53="","",'[1]#export'!N53))</f>
        <v>SHAF</v>
      </c>
      <c r="S52" s="17" t="str">
        <f>IF('[1]#export'!A53="","",IF('[1]#export'!M53="","",'[1]#export'!M53))</f>
        <v>COVID-19</v>
      </c>
      <c r="T52" s="17" t="str">
        <f>IF('[1]#export'!A53="","",IF(AND(VALUE('[1]#export'!K53)&gt;12,OR('[1]#export'!M53="Bursary",'[1]#export'!M53="Main Grant")),"Multiple year grants are approved in principle for the full term as outlined but are subject to satisfactory reporting and annual authority from the Charity's Trustee to release each tranche.",""))</f>
        <v/>
      </c>
      <c r="U52" s="17" t="str">
        <f>IF('[1]#export'!A53="","",IF('[1]#export'!Q53="","",'[1]#export'!Q53))</f>
        <v>Direct Project Costs</v>
      </c>
      <c r="V52" s="17" t="str">
        <f>IF('[1]#export'!A53="","",IF('[1]#export'!O53="","",'[1]#export'!O53))</f>
        <v>Youth Clubs &amp; Youth Activities</v>
      </c>
      <c r="W52" s="17" t="str">
        <f>IF('[1]#export'!O53="","",'[1]#export'!$O$2)</f>
        <v>Programme Area</v>
      </c>
      <c r="X52" s="17" t="str">
        <f>IF('[1]#export'!A53="","",IF('[1]#export'!P53="","",'[1]#export'!P53))</f>
        <v>5-19 (School Age CYP)</v>
      </c>
      <c r="Y52" s="17" t="str">
        <f>IF('[1]#export'!P53="","",'[1]#export'!$P$2)</f>
        <v>Age Group</v>
      </c>
      <c r="Z52" s="18">
        <f>IF('[1]#export'!A53="","",'[1]#export'!I53)</f>
        <v>44104</v>
      </c>
      <c r="AA52" s="13" t="str">
        <f>IF('[1]#export'!A53="","",'[1]#fixed_data'!$B$8)</f>
        <v>http://jlc.london/</v>
      </c>
    </row>
    <row r="53" spans="1:27">
      <c r="A53" s="13" t="str">
        <f>IF('[1]#export'!A54="","",CONCATENATE('[1]#fixed_data'!$B$2&amp;'[1]#export'!A54))</f>
        <v>360G-JLC-108210</v>
      </c>
      <c r="B53" s="13" t="str">
        <f>IF('[1]#export'!A54="","",CONCATENATE('[1]#export'!N54&amp;" grant to "&amp;'[1]#export'!B54))</f>
        <v>SHAF grant to Nene Tereza</v>
      </c>
      <c r="C53" s="13" t="str">
        <f>IF('[1]#export'!A54="","",'[1]#export'!D54)</f>
        <v>Barnet Children Summer Camp</v>
      </c>
      <c r="D53" s="13" t="str">
        <f>IF('[1]#export'!A54="","",'[1]#fixed_data'!$B$3)</f>
        <v>GBP</v>
      </c>
      <c r="E53" s="14">
        <f>IF('[1]#export'!A54="","",'[1]#export'!E54)</f>
        <v>5400</v>
      </c>
      <c r="F53" s="15" t="str">
        <f>IF('[1]#export'!A54="","",TEXT('[1]#export'!F54,"yyyy-mm-dd"))</f>
        <v>2020-08-04</v>
      </c>
      <c r="G53" s="15" t="str">
        <f>IF('[1]#export'!A54="","",IF('[1]#export'!J54="","",TEXT('[1]#export'!J54,"yyyy-mm-dd")))</f>
        <v>2020-08-03</v>
      </c>
      <c r="H53" s="13" t="str">
        <f>IF('[1]#export'!A54="","",'[1]#export'!K54)</f>
        <v>12</v>
      </c>
      <c r="I53" s="13" t="str">
        <f>IF('[1]#export'!A54="","",IF(LEFT('[1]#export'!C54,3)="GB-",'[1]#export'!C54,IF(AND(K53="",L53=""),'[1]#fixed_data'!$B$4&amp;SUBSTITUTE(J53," ","-"),IF(K53="","GB-COH-"&amp;L53,IF(LEFT(K53,2)="SC","GB-SC-"&amp;K53,IF(AND(LEFT(K53,1)="1",LEN(K53)=6),"GB-NIC-"&amp;K53,"GB-CHC-"&amp;K53))))))</f>
        <v>GB-CHC-1137791</v>
      </c>
      <c r="J53" s="13" t="str">
        <f>IF('[1]#export'!A54="","",'[1]#export'!B54)</f>
        <v>Nene Tereza</v>
      </c>
      <c r="K53" s="16" t="str">
        <f>IF('[1]#export'!A54="","",IF(ISBLANK('[1]#export'!C54),"",IF(LEFT('[1]#export'!C54,3)="GB-","",'[1]#export'!C54)))</f>
        <v>1137791</v>
      </c>
      <c r="L53" s="16"/>
      <c r="M53" s="13" t="str">
        <f>IF('[1]#export'!A54="","",IF('[1]#export'!H54="","",'[1]#export'!H54))</f>
        <v>N12 9RU</v>
      </c>
      <c r="N53" s="13" t="str">
        <f>IF('[1]#export'!A54="","",IF('[1]#export'!L54="","",IF(LEFT('[1]#export'!L54,4)="http",'[1]#export'!L54,"http://"&amp;TRIM('[1]#export'!L54))))</f>
        <v>http://www.nenetereza.co.uk</v>
      </c>
      <c r="O53" s="13" t="str">
        <f>IF('[1]#export'!A54="","",IF('[1]#export'!G54="","",IF(LEFT('[1]#export'!G54,13)="Discretionary","Multiple Boroughs",SUBSTITUTE('[1]#export'!G54,CHAR(10),", "))))</f>
        <v>Barnet</v>
      </c>
      <c r="P53" s="13" t="str">
        <f>IF('[1]#export'!A54="","",'[1]#fixed_data'!$B$5)</f>
        <v>GB-CHC-237725</v>
      </c>
      <c r="Q53" s="13" t="str">
        <f>IF('[1]#export'!A54="","",'[1]#fixed_data'!$B$6)</f>
        <v>John Lyon's Charity</v>
      </c>
      <c r="R53" s="13" t="str">
        <f>IF('[1]#export'!A54="","",IF('[1]#export'!N54="","",'[1]#export'!N54))</f>
        <v>SHAF</v>
      </c>
      <c r="S53" s="17" t="str">
        <f>IF('[1]#export'!A54="","",IF('[1]#export'!M54="","",'[1]#export'!M54))</f>
        <v>COVID-19</v>
      </c>
      <c r="T53" s="17" t="str">
        <f>IF('[1]#export'!A54="","",IF(AND(VALUE('[1]#export'!K54)&gt;12,OR('[1]#export'!M54="Bursary",'[1]#export'!M54="Main Grant")),"Multiple year grants are approved in principle for the full term as outlined but are subject to satisfactory reporting and annual authority from the Charity's Trustee to release each tranche.",""))</f>
        <v/>
      </c>
      <c r="U53" s="17" t="str">
        <f>IF('[1]#export'!A54="","",IF('[1]#export'!Q54="","",'[1]#export'!Q54))</f>
        <v>Direct Project Costs</v>
      </c>
      <c r="V53" s="17" t="str">
        <f>IF('[1]#export'!A54="","",IF('[1]#export'!O54="","",'[1]#export'!O54))</f>
        <v>Youth Clubs &amp; Youth Activities</v>
      </c>
      <c r="W53" s="17" t="str">
        <f>IF('[1]#export'!O54="","",'[1]#export'!$O$2)</f>
        <v>Programme Area</v>
      </c>
      <c r="X53" s="17" t="str">
        <f>IF('[1]#export'!A54="","",IF('[1]#export'!P54="","",'[1]#export'!P54))</f>
        <v>5-19 (School Age CYP)</v>
      </c>
      <c r="Y53" s="17" t="str">
        <f>IF('[1]#export'!P54="","",'[1]#export'!$P$2)</f>
        <v>Age Group</v>
      </c>
      <c r="Z53" s="18">
        <f>IF('[1]#export'!A54="","",'[1]#export'!I54)</f>
        <v>44115</v>
      </c>
      <c r="AA53" s="13" t="str">
        <f>IF('[1]#export'!A54="","",'[1]#fixed_data'!$B$8)</f>
        <v>http://jlc.london/</v>
      </c>
    </row>
    <row r="54" spans="1:27">
      <c r="A54" s="13" t="str">
        <f>IF('[1]#export'!A55="","",CONCATENATE('[1]#fixed_data'!$B$2&amp;'[1]#export'!A55))</f>
        <v>360G-JLC-108305</v>
      </c>
      <c r="B54" s="13" t="str">
        <f>IF('[1]#export'!A55="","",CONCATENATE('[1]#export'!N55&amp;" grant to "&amp;'[1]#export'!B55))</f>
        <v>SHAF grant to Newman Catholic College</v>
      </c>
      <c r="C54" s="13" t="str">
        <f>IF('[1]#export'!A55="","",'[1]#export'!D55)</f>
        <v>Syrian Summer Camps</v>
      </c>
      <c r="D54" s="13" t="str">
        <f>IF('[1]#export'!A55="","",'[1]#fixed_data'!$B$3)</f>
        <v>GBP</v>
      </c>
      <c r="E54" s="14">
        <f>IF('[1]#export'!A55="","",'[1]#export'!E55)</f>
        <v>4300</v>
      </c>
      <c r="F54" s="15" t="str">
        <f>IF('[1]#export'!A55="","",TEXT('[1]#export'!F55,"yyyy-mm-dd"))</f>
        <v>2020-08-04</v>
      </c>
      <c r="G54" s="15" t="str">
        <f>IF('[1]#export'!A55="","",IF('[1]#export'!J55="","",TEXT('[1]#export'!J55,"yyyy-mm-dd")))</f>
        <v>2020-07-20</v>
      </c>
      <c r="H54" s="13" t="str">
        <f>IF('[1]#export'!A55="","",'[1]#export'!K55)</f>
        <v>12</v>
      </c>
      <c r="I54" s="19" t="s">
        <v>27</v>
      </c>
      <c r="J54" s="13" t="str">
        <f>IF('[1]#export'!A55="","",'[1]#export'!B55)</f>
        <v>Newman Catholic College</v>
      </c>
      <c r="K54" s="16" t="str">
        <f>IF('[1]#export'!A55="","",IF(ISBLANK('[1]#export'!C55),"",IF(LEFT('[1]#export'!C55,3)="GB-","",'[1]#export'!C55)))</f>
        <v/>
      </c>
      <c r="L54" s="16"/>
      <c r="M54" s="13" t="str">
        <f>IF('[1]#export'!A55="","",IF('[1]#export'!H55="","",'[1]#export'!H55))</f>
        <v>NW10 3RN</v>
      </c>
      <c r="N54" s="13" t="str">
        <f>IF('[1]#export'!A55="","",IF('[1]#export'!L55="","",IF(LEFT('[1]#export'!L55,4)="http",'[1]#export'!L55,"http://"&amp;TRIM('[1]#export'!L55))))</f>
        <v>http://www.ncc.brent.sch.uk</v>
      </c>
      <c r="O54" s="13" t="str">
        <f>IF('[1]#export'!A55="","",IF('[1]#export'!G55="","",IF(LEFT('[1]#export'!G55,13)="Discretionary","Multiple Boroughs",SUBSTITUTE('[1]#export'!G55,CHAR(10),", "))))</f>
        <v>Brent</v>
      </c>
      <c r="P54" s="13" t="str">
        <f>IF('[1]#export'!A55="","",'[1]#fixed_data'!$B$5)</f>
        <v>GB-CHC-237725</v>
      </c>
      <c r="Q54" s="13" t="str">
        <f>IF('[1]#export'!A55="","",'[1]#fixed_data'!$B$6)</f>
        <v>John Lyon's Charity</v>
      </c>
      <c r="R54" s="13" t="str">
        <f>IF('[1]#export'!A55="","",IF('[1]#export'!N55="","",'[1]#export'!N55))</f>
        <v>SHAF</v>
      </c>
      <c r="S54" s="17" t="str">
        <f>IF('[1]#export'!A55="","",IF('[1]#export'!M55="","",'[1]#export'!M55))</f>
        <v>COVID-19</v>
      </c>
      <c r="T54" s="17" t="str">
        <f>IF('[1]#export'!A55="","",IF(AND(VALUE('[1]#export'!K55)&gt;12,OR('[1]#export'!M55="Bursary",'[1]#export'!M55="Main Grant")),"Multiple year grants are approved in principle for the full term as outlined but are subject to satisfactory reporting and annual authority from the Charity's Trustee to release each tranche.",""))</f>
        <v/>
      </c>
      <c r="U54" s="17" t="str">
        <f>IF('[1]#export'!A55="","",IF('[1]#export'!Q55="","",'[1]#export'!Q55))</f>
        <v>Direct Project Costs</v>
      </c>
      <c r="V54" s="17" t="str">
        <f>IF('[1]#export'!A55="","",IF('[1]#export'!O55="","",'[1]#export'!O55))</f>
        <v>Youth Clubs &amp; Youth Activities</v>
      </c>
      <c r="W54" s="17" t="str">
        <f>IF('[1]#export'!O55="","",'[1]#export'!$O$2)</f>
        <v>Programme Area</v>
      </c>
      <c r="X54" s="17" t="str">
        <f>IF('[1]#export'!A55="","",IF('[1]#export'!P55="","",'[1]#export'!P55))</f>
        <v>11-19 (Secondary YP)</v>
      </c>
      <c r="Y54" s="17" t="str">
        <f>IF('[1]#export'!P55="","",'[1]#export'!$P$2)</f>
        <v>Age Group</v>
      </c>
      <c r="Z54" s="18">
        <f>IF('[1]#export'!A55="","",'[1]#export'!I55)</f>
        <v>44096</v>
      </c>
      <c r="AA54" s="13" t="str">
        <f>IF('[1]#export'!A55="","",'[1]#fixed_data'!$B$8)</f>
        <v>http://jlc.london/</v>
      </c>
    </row>
    <row r="55" spans="1:27">
      <c r="A55" s="13" t="str">
        <f>IF('[1]#export'!A56="","",CONCATENATE('[1]#fixed_data'!$B$2&amp;'[1]#export'!A56))</f>
        <v>360G-JLC-108313</v>
      </c>
      <c r="B55" s="13" t="str">
        <f>IF('[1]#export'!A56="","",CONCATENATE('[1]#export'!N56&amp;" grant to "&amp;'[1]#export'!B56))</f>
        <v>SHAF grant to Queen's Park Bangladesh Association</v>
      </c>
      <c r="C55" s="13" t="str">
        <f>IF('[1]#export'!A56="","",'[1]#export'!D56)</f>
        <v>Queens Park Summer Programme</v>
      </c>
      <c r="D55" s="13" t="str">
        <f>IF('[1]#export'!A56="","",'[1]#fixed_data'!$B$3)</f>
        <v>GBP</v>
      </c>
      <c r="E55" s="14">
        <f>IF('[1]#export'!A56="","",'[1]#export'!E56)</f>
        <v>4000</v>
      </c>
      <c r="F55" s="15" t="str">
        <f>IF('[1]#export'!A56="","",TEXT('[1]#export'!F56,"yyyy-mm-dd"))</f>
        <v>2020-08-04</v>
      </c>
      <c r="G55" s="15" t="str">
        <f>IF('[1]#export'!A56="","",IF('[1]#export'!J56="","",TEXT('[1]#export'!J56,"yyyy-mm-dd")))</f>
        <v>2020-08-04</v>
      </c>
      <c r="H55" s="13" t="str">
        <f>IF('[1]#export'!A56="","",'[1]#export'!K56)</f>
        <v>12</v>
      </c>
      <c r="I55" s="13" t="str">
        <f>IF('[1]#export'!A56="","",IF(LEFT('[1]#export'!C56,3)="GB-",'[1]#export'!C56,IF(AND(K55="",L55=""),'[1]#fixed_data'!$B$4&amp;SUBSTITUTE(J55," ","-"),IF(K55="","GB-COH-"&amp;L55,IF(LEFT(K55,2)="SC","GB-SC-"&amp;K55,IF(AND(LEFT(K55,1)="1",LEN(K55)=6),"GB-NIC-"&amp;K55,"GB-CHC-"&amp;K55))))))</f>
        <v>GB-CHC-1033590</v>
      </c>
      <c r="J55" s="13" t="str">
        <f>IF('[1]#export'!A56="","",'[1]#export'!B56)</f>
        <v>Queen's Park Bangladesh Association</v>
      </c>
      <c r="K55" s="16" t="str">
        <f>IF('[1]#export'!A56="","",IF(ISBLANK('[1]#export'!C56),"",IF(LEFT('[1]#export'!C56,3)="GB-","",'[1]#export'!C56)))</f>
        <v>1033590</v>
      </c>
      <c r="L55" s="16"/>
      <c r="M55" s="13" t="str">
        <f>IF('[1]#export'!A56="","",IF('[1]#export'!H56="","",'[1]#export'!H56))</f>
        <v>W9 3AZ</v>
      </c>
      <c r="N55" s="13" t="str">
        <f>IF('[1]#export'!A56="","",IF('[1]#export'!L56="","",IF(LEFT('[1]#export'!L56,4)="http",'[1]#export'!L56,"http://"&amp;TRIM('[1]#export'!L56))))</f>
        <v/>
      </c>
      <c r="O55" s="13" t="str">
        <f>IF('[1]#export'!A56="","",IF('[1]#export'!G56="","",IF(LEFT('[1]#export'!G56,13)="Discretionary","Multiple Boroughs",SUBSTITUTE('[1]#export'!G56,CHAR(10),", "))))</f>
        <v>Westminster</v>
      </c>
      <c r="P55" s="13" t="str">
        <f>IF('[1]#export'!A56="","",'[1]#fixed_data'!$B$5)</f>
        <v>GB-CHC-237725</v>
      </c>
      <c r="Q55" s="13" t="str">
        <f>IF('[1]#export'!A56="","",'[1]#fixed_data'!$B$6)</f>
        <v>John Lyon's Charity</v>
      </c>
      <c r="R55" s="13" t="str">
        <f>IF('[1]#export'!A56="","",IF('[1]#export'!N56="","",'[1]#export'!N56))</f>
        <v>SHAF</v>
      </c>
      <c r="S55" s="17" t="str">
        <f>IF('[1]#export'!A56="","",IF('[1]#export'!M56="","",'[1]#export'!M56))</f>
        <v>COVID-19</v>
      </c>
      <c r="T55" s="17" t="str">
        <f>IF('[1]#export'!A56="","",IF(AND(VALUE('[1]#export'!K56)&gt;12,OR('[1]#export'!M56="Bursary",'[1]#export'!M56="Main Grant")),"Multiple year grants are approved in principle for the full term as outlined but are subject to satisfactory reporting and annual authority from the Charity's Trustee to release each tranche.",""))</f>
        <v/>
      </c>
      <c r="U55" s="17" t="str">
        <f>IF('[1]#export'!A56="","",IF('[1]#export'!Q56="","",'[1]#export'!Q56))</f>
        <v>Direct Project Costs</v>
      </c>
      <c r="V55" s="17" t="str">
        <f>IF('[1]#export'!A56="","",IF('[1]#export'!O56="","",'[1]#export'!O56))</f>
        <v>Sport</v>
      </c>
      <c r="W55" s="17" t="str">
        <f>IF('[1]#export'!O56="","",'[1]#export'!$O$2)</f>
        <v>Programme Area</v>
      </c>
      <c r="X55" s="17" t="str">
        <f>IF('[1]#export'!A56="","",IF('[1]#export'!P56="","",'[1]#export'!P56))</f>
        <v>5-19 (School Age CYP)</v>
      </c>
      <c r="Y55" s="17" t="str">
        <f>IF('[1]#export'!P56="","",'[1]#export'!$P$2)</f>
        <v>Age Group</v>
      </c>
      <c r="Z55" s="18">
        <f>IF('[1]#export'!A56="","",'[1]#export'!I56)</f>
        <v>44105</v>
      </c>
      <c r="AA55" s="13" t="str">
        <f>IF('[1]#export'!A56="","",'[1]#fixed_data'!$B$8)</f>
        <v>http://jlc.london/</v>
      </c>
    </row>
    <row r="56" spans="1:27">
      <c r="A56" s="13" t="str">
        <f>IF('[1]#export'!A57="","",CONCATENATE('[1]#fixed_data'!$B$2&amp;'[1]#export'!A57))</f>
        <v>360G-JLC-108304</v>
      </c>
      <c r="B56" s="13" t="str">
        <f>IF('[1]#export'!A57="","",CONCATENATE('[1]#export'!N57&amp;" grant to "&amp;'[1]#export'!B57))</f>
        <v>SHAF grant to Tri-Borough Music Hub</v>
      </c>
      <c r="C56" s="13" t="str">
        <f>IF('[1]#export'!A57="","",'[1]#export'!D57)</f>
        <v>Summer Music School Online 2020</v>
      </c>
      <c r="D56" s="13" t="str">
        <f>IF('[1]#export'!A57="","",'[1]#fixed_data'!$B$3)</f>
        <v>GBP</v>
      </c>
      <c r="E56" s="14">
        <f>IF('[1]#export'!A57="","",'[1]#export'!E57)</f>
        <v>6000</v>
      </c>
      <c r="F56" s="15" t="str">
        <f>IF('[1]#export'!A57="","",TEXT('[1]#export'!F57,"yyyy-mm-dd"))</f>
        <v>2020-08-04</v>
      </c>
      <c r="G56" s="15" t="str">
        <f>IF('[1]#export'!A57="","",IF('[1]#export'!J57="","",TEXT('[1]#export'!J57,"yyyy-mm-dd")))</f>
        <v>2020-07-27</v>
      </c>
      <c r="H56" s="13" t="str">
        <f>IF('[1]#export'!A57="","",'[1]#export'!K57)</f>
        <v>12</v>
      </c>
      <c r="I56" t="s">
        <v>28</v>
      </c>
      <c r="J56" s="13" t="str">
        <f>IF('[1]#export'!A57="","",'[1]#export'!B57)</f>
        <v>Tri-Borough Music Hub</v>
      </c>
      <c r="K56" s="16" t="str">
        <f>IF('[1]#export'!A57="","",IF(ISBLANK('[1]#export'!C57),"",IF(LEFT('[1]#export'!C57,3)="GB-","",'[1]#export'!C57)))</f>
        <v/>
      </c>
      <c r="L56" s="16"/>
      <c r="M56" s="13" t="str">
        <f>IF('[1]#export'!A57="","",IF('[1]#export'!H57="","",'[1]#export'!H57))</f>
        <v>W6 0QL</v>
      </c>
      <c r="N56" s="13" t="str">
        <f>IF('[1]#export'!A57="","",IF('[1]#export'!L57="","",IF(LEFT('[1]#export'!L57,4)="http",'[1]#export'!L57,"http://"&amp;TRIM('[1]#export'!L57))))</f>
        <v>http://www.triboroughmusichub.org</v>
      </c>
      <c r="O56" s="13" t="str">
        <f>IF('[1]#export'!A57="","",IF('[1]#export'!G57="","",IF(LEFT('[1]#export'!G57,13)="Discretionary","Multiple Boroughs",SUBSTITUTE('[1]#export'!G57,CHAR(10),", "))))</f>
        <v>Hammersmith &amp; Fulham, Westminster, Kensington &amp; Chelsea</v>
      </c>
      <c r="P56" s="13" t="str">
        <f>IF('[1]#export'!A57="","",'[1]#fixed_data'!$B$5)</f>
        <v>GB-CHC-237725</v>
      </c>
      <c r="Q56" s="13" t="str">
        <f>IF('[1]#export'!A57="","",'[1]#fixed_data'!$B$6)</f>
        <v>John Lyon's Charity</v>
      </c>
      <c r="R56" s="13" t="str">
        <f>IF('[1]#export'!A57="","",IF('[1]#export'!N57="","",'[1]#export'!N57))</f>
        <v>SHAF</v>
      </c>
      <c r="S56" s="17" t="str">
        <f>IF('[1]#export'!A57="","",IF('[1]#export'!M57="","",'[1]#export'!M57))</f>
        <v>COVID-19</v>
      </c>
      <c r="T56" s="17" t="str">
        <f>IF('[1]#export'!A57="","",IF(AND(VALUE('[1]#export'!K57)&gt;12,OR('[1]#export'!M57="Bursary",'[1]#export'!M57="Main Grant")),"Multiple year grants are approved in principle for the full term as outlined but are subject to satisfactory reporting and annual authority from the Charity's Trustee to release each tranche.",""))</f>
        <v/>
      </c>
      <c r="U56" s="17" t="str">
        <f>IF('[1]#export'!A57="","",IF('[1]#export'!Q57="","",'[1]#export'!Q57))</f>
        <v>Direct Project Costs</v>
      </c>
      <c r="V56" s="17" t="str">
        <f>IF('[1]#export'!A57="","",IF('[1]#export'!O57="","",'[1]#export'!O57))</f>
        <v>Arts &amp; Science</v>
      </c>
      <c r="W56" s="17" t="str">
        <f>IF('[1]#export'!O57="","",'[1]#export'!$O$2)</f>
        <v>Programme Area</v>
      </c>
      <c r="X56" s="17" t="str">
        <f>IF('[1]#export'!A57="","",IF('[1]#export'!P57="","",'[1]#export'!P57))</f>
        <v>0-25 Years Old</v>
      </c>
      <c r="Y56" s="17" t="str">
        <f>IF('[1]#export'!P57="","",'[1]#export'!$P$2)</f>
        <v>Age Group</v>
      </c>
      <c r="Z56" s="18">
        <f>IF('[1]#export'!A57="","",'[1]#export'!I57)</f>
        <v>44105</v>
      </c>
      <c r="AA56" s="13" t="str">
        <f>IF('[1]#export'!A57="","",'[1]#fixed_data'!$B$8)</f>
        <v>http://jlc.london/</v>
      </c>
    </row>
    <row r="57" spans="1:27">
      <c r="A57" s="13" t="str">
        <f>IF('[1]#export'!A58="","",CONCATENATE('[1]#fixed_data'!$B$2&amp;'[1]#export'!A58))</f>
        <v>360G-JLC-108320</v>
      </c>
      <c r="B57" s="13" t="str">
        <f>IF('[1]#export'!A58="","",CONCATENATE('[1]#export'!N58&amp;" grant to "&amp;'[1]#export'!B58))</f>
        <v>SHAF grant to Wac Arts</v>
      </c>
      <c r="C57" s="13" t="str">
        <f>IF('[1]#export'!A58="","",'[1]#export'!D58)</f>
        <v>Wac Arts Summer Programme 2020</v>
      </c>
      <c r="D57" s="13" t="str">
        <f>IF('[1]#export'!A58="","",'[1]#fixed_data'!$B$3)</f>
        <v>GBP</v>
      </c>
      <c r="E57" s="14">
        <f>IF('[1]#export'!A58="","",'[1]#export'!E58)</f>
        <v>5500</v>
      </c>
      <c r="F57" s="15" t="str">
        <f>IF('[1]#export'!A58="","",TEXT('[1]#export'!F58,"yyyy-mm-dd"))</f>
        <v>2020-08-04</v>
      </c>
      <c r="G57" s="15" t="str">
        <f>IF('[1]#export'!A58="","",IF('[1]#export'!J58="","",TEXT('[1]#export'!J58,"yyyy-mm-dd")))</f>
        <v>2020-08-03</v>
      </c>
      <c r="H57" s="13" t="str">
        <f>IF('[1]#export'!A58="","",'[1]#export'!K58)</f>
        <v>12</v>
      </c>
      <c r="I57" s="13" t="str">
        <f>IF('[1]#export'!A58="","",IF(LEFT('[1]#export'!C58,3)="GB-",'[1]#export'!C58,IF(AND(K57="",L57=""),'[1]#fixed_data'!$B$4&amp;SUBSTITUTE(J57," ","-"),IF(K57="","GB-COH-"&amp;L57,IF(LEFT(K57,2)="SC","GB-SC-"&amp;K57,IF(AND(LEFT(K57,1)="1",LEN(K57)=6),"GB-NIC-"&amp;K57,"GB-CHC-"&amp;K57))))))</f>
        <v>GB-CHC-267043</v>
      </c>
      <c r="J57" s="13" t="str">
        <f>IF('[1]#export'!A58="","",'[1]#export'!B58)</f>
        <v>Wac Arts</v>
      </c>
      <c r="K57" s="16" t="str">
        <f>IF('[1]#export'!A58="","",IF(ISBLANK('[1]#export'!C58),"",IF(LEFT('[1]#export'!C58,3)="GB-","",'[1]#export'!C58)))</f>
        <v>267043</v>
      </c>
      <c r="L57" s="16"/>
      <c r="M57" s="13" t="str">
        <f>IF('[1]#export'!A58="","",IF('[1]#export'!H58="","",'[1]#export'!H58))</f>
        <v>NW3 4QP</v>
      </c>
      <c r="N57" s="13" t="str">
        <f>IF('[1]#export'!A58="","",IF('[1]#export'!L58="","",IF(LEFT('[1]#export'!L58,4)="http",'[1]#export'!L58,"http://"&amp;TRIM('[1]#export'!L58))))</f>
        <v>http://www.wacarts.co.uk</v>
      </c>
      <c r="O57" s="13" t="str">
        <f>IF('[1]#export'!A58="","",IF('[1]#export'!G58="","",IF(LEFT('[1]#export'!G58,13)="Discretionary","Multiple Boroughs",SUBSTITUTE('[1]#export'!G58,CHAR(10),", "))))</f>
        <v>Camden, Brent, Barnet</v>
      </c>
      <c r="P57" s="13" t="str">
        <f>IF('[1]#export'!A58="","",'[1]#fixed_data'!$B$5)</f>
        <v>GB-CHC-237725</v>
      </c>
      <c r="Q57" s="13" t="str">
        <f>IF('[1]#export'!A58="","",'[1]#fixed_data'!$B$6)</f>
        <v>John Lyon's Charity</v>
      </c>
      <c r="R57" s="13" t="str">
        <f>IF('[1]#export'!A58="","",IF('[1]#export'!N58="","",'[1]#export'!N58))</f>
        <v>SHAF</v>
      </c>
      <c r="S57" s="17" t="str">
        <f>IF('[1]#export'!A58="","",IF('[1]#export'!M58="","",'[1]#export'!M58))</f>
        <v>COVID-19</v>
      </c>
      <c r="T57" s="17" t="str">
        <f>IF('[1]#export'!A58="","",IF(AND(VALUE('[1]#export'!K58)&gt;12,OR('[1]#export'!M58="Bursary",'[1]#export'!M58="Main Grant")),"Multiple year grants are approved in principle for the full term as outlined but are subject to satisfactory reporting and annual authority from the Charity's Trustee to release each tranche.",""))</f>
        <v/>
      </c>
      <c r="U57" s="17" t="str">
        <f>IF('[1]#export'!A58="","",IF('[1]#export'!Q58="","",'[1]#export'!Q58))</f>
        <v>Direct Project Costs</v>
      </c>
      <c r="V57" s="17" t="str">
        <f>IF('[1]#export'!A58="","",IF('[1]#export'!O58="","",'[1]#export'!O58))</f>
        <v>Arts &amp; Science</v>
      </c>
      <c r="W57" s="17" t="str">
        <f>IF('[1]#export'!O58="","",'[1]#export'!$O$2)</f>
        <v>Programme Area</v>
      </c>
      <c r="X57" s="17" t="str">
        <f>IF('[1]#export'!A58="","",IF('[1]#export'!P58="","",'[1]#export'!P58))</f>
        <v>11-25 (Secondary+ YP)</v>
      </c>
      <c r="Y57" s="17" t="str">
        <f>IF('[1]#export'!P58="","",'[1]#export'!$P$2)</f>
        <v>Age Group</v>
      </c>
      <c r="Z57" s="18">
        <f>IF('[1]#export'!A58="","",'[1]#export'!I58)</f>
        <v>44115</v>
      </c>
      <c r="AA57" s="13" t="str">
        <f>IF('[1]#export'!A58="","",'[1]#fixed_data'!$B$8)</f>
        <v>http://jlc.london/</v>
      </c>
    </row>
    <row r="58" spans="1:27">
      <c r="A58" s="13" t="str">
        <f>IF('[1]#export'!A59="","",CONCATENATE('[1]#fixed_data'!$B$2&amp;'[1]#export'!A59))</f>
        <v>360G-JLC-108301</v>
      </c>
      <c r="B58" s="13" t="str">
        <f>IF('[1]#export'!A59="","",CONCATENATE('[1]#export'!N59&amp;" grant to "&amp;'[1]#export'!B59))</f>
        <v>SHAF grant to Znaniye Foundation</v>
      </c>
      <c r="C58" s="13" t="str">
        <f>IF('[1]#export'!A59="","",'[1]#export'!D59)</f>
        <v>Ealing Borough Online Free Summer School</v>
      </c>
      <c r="D58" s="13" t="str">
        <f>IF('[1]#export'!A59="","",'[1]#fixed_data'!$B$3)</f>
        <v>GBP</v>
      </c>
      <c r="E58" s="14">
        <f>IF('[1]#export'!A59="","",'[1]#export'!E59)</f>
        <v>5400</v>
      </c>
      <c r="F58" s="15" t="str">
        <f>IF('[1]#export'!A59="","",TEXT('[1]#export'!F59,"yyyy-mm-dd"))</f>
        <v>2020-08-04</v>
      </c>
      <c r="G58" s="15" t="str">
        <f>IF('[1]#export'!A59="","",IF('[1]#export'!J59="","",TEXT('[1]#export'!J59,"yyyy-mm-dd")))</f>
        <v>2020-08-03</v>
      </c>
      <c r="H58" s="13" t="str">
        <f>IF('[1]#export'!A59="","",'[1]#export'!K59)</f>
        <v>1</v>
      </c>
      <c r="I58" s="13" t="str">
        <f>IF('[1]#export'!A59="","",IF(LEFT('[1]#export'!C59,3)="GB-",'[1]#export'!C59,IF(AND(K58="",L58=""),'[1]#fixed_data'!$B$4&amp;SUBSTITUTE(J58," ","-"),IF(K58="","GB-COH-"&amp;L58,IF(LEFT(K58,2)="SC","GB-SC-"&amp;K58,IF(AND(LEFT(K58,1)="1",LEN(K58)=6),"GB-NIC-"&amp;K58,"GB-CHC-"&amp;K58))))))</f>
        <v>GB-CHC-1101796</v>
      </c>
      <c r="J58" s="13" t="str">
        <f>IF('[1]#export'!A59="","",'[1]#export'!B59)</f>
        <v>Znaniye Foundation</v>
      </c>
      <c r="K58" s="16" t="str">
        <f>IF('[1]#export'!A59="","",IF(ISBLANK('[1]#export'!C59),"",IF(LEFT('[1]#export'!C59,3)="GB-","",'[1]#export'!C59)))</f>
        <v>1101796</v>
      </c>
      <c r="L58" s="16"/>
      <c r="M58" s="13" t="str">
        <f>IF('[1]#export'!A59="","",IF('[1]#export'!H59="","",'[1]#export'!H59))</f>
        <v>W7 3RH</v>
      </c>
      <c r="N58" s="13" t="str">
        <f>IF('[1]#export'!A59="","",IF('[1]#export'!L59="","",IF(LEFT('[1]#export'!L59,4)="http",'[1]#export'!L59,"http://"&amp;TRIM('[1]#export'!L59))))</f>
        <v>http://www.znaniyefoundation.co.uk</v>
      </c>
      <c r="O58" s="13" t="str">
        <f>IF('[1]#export'!A59="","",IF('[1]#export'!G59="","",IF(LEFT('[1]#export'!G59,13)="Discretionary","Multiple Boroughs",SUBSTITUTE('[1]#export'!G59,CHAR(10),", "))))</f>
        <v>Ealing, Brent, Harrow</v>
      </c>
      <c r="P58" s="13" t="str">
        <f>IF('[1]#export'!A59="","",'[1]#fixed_data'!$B$5)</f>
        <v>GB-CHC-237725</v>
      </c>
      <c r="Q58" s="13" t="str">
        <f>IF('[1]#export'!A59="","",'[1]#fixed_data'!$B$6)</f>
        <v>John Lyon's Charity</v>
      </c>
      <c r="R58" s="13" t="str">
        <f>IF('[1]#export'!A59="","",IF('[1]#export'!N59="","",'[1]#export'!N59))</f>
        <v>SHAF</v>
      </c>
      <c r="S58" s="17" t="str">
        <f>IF('[1]#export'!A59="","",IF('[1]#export'!M59="","",'[1]#export'!M59))</f>
        <v>COVID-19</v>
      </c>
      <c r="T58" s="17" t="str">
        <f>IF('[1]#export'!A59="","",IF(AND(VALUE('[1]#export'!K59)&gt;12,OR('[1]#export'!M59="Bursary",'[1]#export'!M59="Main Grant")),"Multiple year grants are approved in principle for the full term as outlined but are subject to satisfactory reporting and annual authority from the Charity's Trustee to release each tranche.",""))</f>
        <v/>
      </c>
      <c r="U58" s="17" t="str">
        <f>IF('[1]#export'!A59="","",IF('[1]#export'!Q59="","",'[1]#export'!Q59))</f>
        <v>Direct Project Costs</v>
      </c>
      <c r="V58" s="17" t="str">
        <f>IF('[1]#export'!A59="","",IF('[1]#export'!O59="","",'[1]#export'!O59))</f>
        <v>Education &amp; Learning</v>
      </c>
      <c r="W58" s="17" t="str">
        <f>IF('[1]#export'!O59="","",'[1]#export'!$O$2)</f>
        <v>Programme Area</v>
      </c>
      <c r="X58" s="17" t="str">
        <f>IF('[1]#export'!A59="","",IF('[1]#export'!P59="","",'[1]#export'!P59))</f>
        <v>0-25 Years Old</v>
      </c>
      <c r="Y58" s="17" t="str">
        <f>IF('[1]#export'!P59="","",'[1]#export'!$P$2)</f>
        <v>Age Group</v>
      </c>
      <c r="Z58" s="18">
        <f>IF('[1]#export'!A59="","",'[1]#export'!I59)</f>
        <v>44085</v>
      </c>
      <c r="AA58" s="13" t="str">
        <f>IF('[1]#export'!A59="","",'[1]#fixed_data'!$B$8)</f>
        <v>http://jlc.london/</v>
      </c>
    </row>
    <row r="59" spans="1:27">
      <c r="A59" s="13" t="str">
        <f>IF('[1]#export'!A60="","",CONCATENATE('[1]#fixed_data'!$B$2&amp;'[1]#export'!A60))</f>
        <v>360G-JLC-108278</v>
      </c>
      <c r="B59" s="13" t="str">
        <f>IF('[1]#export'!A60="","",CONCATENATE('[1]#export'!N60&amp;" grant to "&amp;'[1]#export'!B60))</f>
        <v xml:space="preserve">SHAF grant to Abundance Arts </v>
      </c>
      <c r="C59" s="13" t="str">
        <f>IF('[1]#export'!A60="","",'[1]#export'!D60)</f>
        <v>Creative Champions - Our Art Club, Digital Summer Camp 2020</v>
      </c>
      <c r="D59" s="13" t="str">
        <f>IF('[1]#export'!A60="","",'[1]#fixed_data'!$B$3)</f>
        <v>GBP</v>
      </c>
      <c r="E59" s="14">
        <f>IF('[1]#export'!A60="","",'[1]#export'!E60)</f>
        <v>4600</v>
      </c>
      <c r="F59" s="15" t="str">
        <f>IF('[1]#export'!A60="","",TEXT('[1]#export'!F60,"yyyy-mm-dd"))</f>
        <v>2020-07-28</v>
      </c>
      <c r="G59" s="15" t="str">
        <f>IF('[1]#export'!A60="","",IF('[1]#export'!J60="","",TEXT('[1]#export'!J60,"yyyy-mm-dd")))</f>
        <v>2020-08-01</v>
      </c>
      <c r="H59" s="13" t="str">
        <f>IF('[1]#export'!A60="","",'[1]#export'!K60)</f>
        <v>12</v>
      </c>
      <c r="I59" s="13" t="str">
        <f>IF('[1]#export'!A60="","",IF(LEFT('[1]#export'!C60,3)="GB-",'[1]#export'!C60,IF(AND(K59="",L59=""),'[1]#fixed_data'!$B$4&amp;SUBSTITUTE(J59," ","-"),IF(K59="","GB-COH-"&amp;L59,IF(LEFT(K59,2)="SC","GB-SC-"&amp;K59,IF(AND(LEFT(K59,1)="1",LEN(K59)=6),"GB-NIC-"&amp;K59,"GB-CHC-"&amp;K59))))))</f>
        <v>GB-CHC-1086496</v>
      </c>
      <c r="J59" s="13" t="str">
        <f>IF('[1]#export'!A60="","",'[1]#export'!B60)</f>
        <v xml:space="preserve">Abundance Arts </v>
      </c>
      <c r="K59" s="16" t="str">
        <f>IF('[1]#export'!A60="","",IF(ISBLANK('[1]#export'!C60),"",IF(LEFT('[1]#export'!C60,3)="GB-","",'[1]#export'!C60)))</f>
        <v>1086496</v>
      </c>
      <c r="L59" s="16"/>
      <c r="M59" s="13" t="str">
        <f>IF('[1]#export'!A60="","",IF('[1]#export'!H60="","",'[1]#export'!H60))</f>
        <v>W10 5AA</v>
      </c>
      <c r="N59" s="13" t="str">
        <f>IF('[1]#export'!A60="","",IF('[1]#export'!L60="","",IF(LEFT('[1]#export'!L60,4)="http",'[1]#export'!L60,"http://"&amp;TRIM('[1]#export'!L60))))</f>
        <v>http://www.abundancearts.com</v>
      </c>
      <c r="O59" s="13" t="str">
        <f>IF('[1]#export'!A60="","",IF('[1]#export'!G60="","",IF(LEFT('[1]#export'!G60,13)="Discretionary","Multiple Boroughs",SUBSTITUTE('[1]#export'!G60,CHAR(10),", "))))</f>
        <v>Brent</v>
      </c>
      <c r="P59" s="13" t="str">
        <f>IF('[1]#export'!A60="","",'[1]#fixed_data'!$B$5)</f>
        <v>GB-CHC-237725</v>
      </c>
      <c r="Q59" s="13" t="str">
        <f>IF('[1]#export'!A60="","",'[1]#fixed_data'!$B$6)</f>
        <v>John Lyon's Charity</v>
      </c>
      <c r="R59" s="13" t="str">
        <f>IF('[1]#export'!A60="","",IF('[1]#export'!N60="","",'[1]#export'!N60))</f>
        <v>SHAF</v>
      </c>
      <c r="S59" s="17" t="str">
        <f>IF('[1]#export'!A60="","",IF('[1]#export'!M60="","",'[1]#export'!M60))</f>
        <v>COVID-19</v>
      </c>
      <c r="T59" s="17" t="str">
        <f>IF('[1]#export'!A60="","",IF(AND(VALUE('[1]#export'!K60)&gt;12,OR('[1]#export'!M60="Bursary",'[1]#export'!M60="Main Grant")),"Multiple year grants are approved in principle for the full term as outlined but are subject to satisfactory reporting and annual authority from the Charity's Trustee to release each tranche.",""))</f>
        <v/>
      </c>
      <c r="U59" s="17" t="str">
        <f>IF('[1]#export'!A60="","",IF('[1]#export'!Q60="","",'[1]#export'!Q60))</f>
        <v>Direct Project Costs</v>
      </c>
      <c r="V59" s="17" t="str">
        <f>IF('[1]#export'!A60="","",IF('[1]#export'!O60="","",'[1]#export'!O60))</f>
        <v>Arts &amp; Science</v>
      </c>
      <c r="W59" s="17" t="str">
        <f>IF('[1]#export'!O60="","",'[1]#export'!$O$2)</f>
        <v>Programme Area</v>
      </c>
      <c r="X59" s="17" t="str">
        <f>IF('[1]#export'!A60="","",IF('[1]#export'!P60="","",'[1]#export'!P60))</f>
        <v>5-19 (School Age CYP)</v>
      </c>
      <c r="Y59" s="17" t="str">
        <f>IF('[1]#export'!P60="","",'[1]#export'!$P$2)</f>
        <v>Age Group</v>
      </c>
      <c r="Z59" s="18">
        <f>IF('[1]#export'!A60="","",'[1]#export'!I60)</f>
        <v>44118</v>
      </c>
      <c r="AA59" s="13" t="str">
        <f>IF('[1]#export'!A60="","",'[1]#fixed_data'!$B$8)</f>
        <v>http://jlc.london/</v>
      </c>
    </row>
    <row r="60" spans="1:27">
      <c r="A60" s="13" t="str">
        <f>IF('[1]#export'!A61="","",CONCATENATE('[1]#fixed_data'!$B$2&amp;'[1]#export'!A61))</f>
        <v>360G-JLC-108260</v>
      </c>
      <c r="B60" s="13" t="str">
        <f>IF('[1]#export'!A61="","",CONCATENATE('[1]#export'!N61&amp;" grant to "&amp;'[1]#export'!B61))</f>
        <v>SHAF grant to Alridha Foundation</v>
      </c>
      <c r="C60" s="13" t="str">
        <f>IF('[1]#export'!A61="","",'[1]#export'!D61)</f>
        <v>Beyond The Horizon</v>
      </c>
      <c r="D60" s="13" t="str">
        <f>IF('[1]#export'!A61="","",'[1]#fixed_data'!$B$3)</f>
        <v>GBP</v>
      </c>
      <c r="E60" s="14">
        <f>IF('[1]#export'!A61="","",'[1]#export'!E61)</f>
        <v>5800</v>
      </c>
      <c r="F60" s="15" t="str">
        <f>IF('[1]#export'!A61="","",TEXT('[1]#export'!F61,"yyyy-mm-dd"))</f>
        <v>2020-07-28</v>
      </c>
      <c r="G60" s="15" t="str">
        <f>IF('[1]#export'!A61="","",IF('[1]#export'!J61="","",TEXT('[1]#export'!J61,"yyyy-mm-dd")))</f>
        <v>2020-07-22</v>
      </c>
      <c r="H60" s="13" t="str">
        <f>IF('[1]#export'!A61="","",'[1]#export'!K61)</f>
        <v>1</v>
      </c>
      <c r="I60" s="13" t="str">
        <f>IF('[1]#export'!A61="","",IF(LEFT('[1]#export'!C61,3)="GB-",'[1]#export'!C61,IF(AND(K60="",L60=""),'[1]#fixed_data'!$B$4&amp;SUBSTITUTE(J60," ","-"),IF(K60="","GB-COH-"&amp;L60,IF(LEFT(K60,2)="SC","GB-SC-"&amp;K60,IF(AND(LEFT(K60,1)="1",LEN(K60)=6),"GB-NIC-"&amp;K60,"GB-CHC-"&amp;K60))))))</f>
        <v>GB-CHC-1142811</v>
      </c>
      <c r="J60" s="13" t="str">
        <f>IF('[1]#export'!A61="","",'[1]#export'!B61)</f>
        <v>Alridha Foundation</v>
      </c>
      <c r="K60" s="16" t="str">
        <f>IF('[1]#export'!A61="","",IF(ISBLANK('[1]#export'!C61),"",IF(LEFT('[1]#export'!C61,3)="GB-","",'[1]#export'!C61)))</f>
        <v>1142811</v>
      </c>
      <c r="L60" s="16"/>
      <c r="M60" s="13" t="str">
        <f>IF('[1]#export'!A61="","",IF('[1]#export'!H61="","",'[1]#export'!H61))</f>
        <v>NW2 7JP</v>
      </c>
      <c r="N60" s="13" t="str">
        <f>IF('[1]#export'!A61="","",IF('[1]#export'!L61="","",IF(LEFT('[1]#export'!L61,4)="http",'[1]#export'!L61,"http://"&amp;TRIM('[1]#export'!L61))))</f>
        <v>https://alridha.org/</v>
      </c>
      <c r="O60" s="13" t="str">
        <f>IF('[1]#export'!A61="","",IF('[1]#export'!G61="","",IF(LEFT('[1]#export'!G61,13)="Discretionary","Multiple Boroughs",SUBSTITUTE('[1]#export'!G61,CHAR(10),", "))))</f>
        <v>Harrow, Brent, Ealing</v>
      </c>
      <c r="P60" s="13" t="str">
        <f>IF('[1]#export'!A61="","",'[1]#fixed_data'!$B$5)</f>
        <v>GB-CHC-237725</v>
      </c>
      <c r="Q60" s="13" t="str">
        <f>IF('[1]#export'!A61="","",'[1]#fixed_data'!$B$6)</f>
        <v>John Lyon's Charity</v>
      </c>
      <c r="R60" s="13" t="str">
        <f>IF('[1]#export'!A61="","",IF('[1]#export'!N61="","",'[1]#export'!N61))</f>
        <v>SHAF</v>
      </c>
      <c r="S60" s="17" t="str">
        <f>IF('[1]#export'!A61="","",IF('[1]#export'!M61="","",'[1]#export'!M61))</f>
        <v>COVID-19</v>
      </c>
      <c r="T60" s="17" t="str">
        <f>IF('[1]#export'!A61="","",IF(AND(VALUE('[1]#export'!K61)&gt;12,OR('[1]#export'!M61="Bursary",'[1]#export'!M61="Main Grant")),"Multiple year grants are approved in principle for the full term as outlined but are subject to satisfactory reporting and annual authority from the Charity's Trustee to release each tranche.",""))</f>
        <v/>
      </c>
      <c r="U60" s="17" t="str">
        <f>IF('[1]#export'!A61="","",IF('[1]#export'!Q61="","",'[1]#export'!Q61))</f>
        <v>Direct Project Costs</v>
      </c>
      <c r="V60" s="17" t="str">
        <f>IF('[1]#export'!A61="","",IF('[1]#export'!O61="","",'[1]#export'!O61))</f>
        <v>Youth Clubs &amp; Youth Activities</v>
      </c>
      <c r="W60" s="17" t="str">
        <f>IF('[1]#export'!O61="","",'[1]#export'!$O$2)</f>
        <v>Programme Area</v>
      </c>
      <c r="X60" s="17" t="str">
        <f>IF('[1]#export'!A61="","",IF('[1]#export'!P61="","",'[1]#export'!P61))</f>
        <v>5-19 (School Age CYP)</v>
      </c>
      <c r="Y60" s="17" t="str">
        <f>IF('[1]#export'!P61="","",'[1]#export'!$P$2)</f>
        <v>Age Group</v>
      </c>
      <c r="Z60" s="18">
        <f>IF('[1]#export'!A61="","",'[1]#export'!I61)</f>
        <v>44103</v>
      </c>
      <c r="AA60" s="13" t="str">
        <f>IF('[1]#export'!A61="","",'[1]#fixed_data'!$B$8)</f>
        <v>http://jlc.london/</v>
      </c>
    </row>
    <row r="61" spans="1:27">
      <c r="A61" s="13" t="str">
        <f>IF('[1]#export'!A62="","",CONCATENATE('[1]#fixed_data'!$B$2&amp;'[1]#export'!A62))</f>
        <v>360G-JLC-108267</v>
      </c>
      <c r="B61" s="13" t="str">
        <f>IF('[1]#export'!A62="","",CONCATENATE('[1]#export'!N62&amp;" grant to "&amp;'[1]#export'!B62))</f>
        <v>SHAF grant to Covent Garden Dragon Hall Trust</v>
      </c>
      <c r="C61" s="13" t="str">
        <f>IF('[1]#export'!A62="","",'[1]#export'!D62)</f>
        <v>Summer Get Together</v>
      </c>
      <c r="D61" s="13" t="str">
        <f>IF('[1]#export'!A62="","",'[1]#fixed_data'!$B$3)</f>
        <v>GBP</v>
      </c>
      <c r="E61" s="14">
        <f>IF('[1]#export'!A62="","",'[1]#export'!E62)</f>
        <v>4200</v>
      </c>
      <c r="F61" s="15" t="str">
        <f>IF('[1]#export'!A62="","",TEXT('[1]#export'!F62,"yyyy-mm-dd"))</f>
        <v>2020-07-28</v>
      </c>
      <c r="G61" s="15" t="str">
        <f>IF('[1]#export'!A62="","",IF('[1]#export'!J62="","",TEXT('[1]#export'!J62,"yyyy-mm-dd")))</f>
        <v>2020-07-27</v>
      </c>
      <c r="H61" s="13" t="str">
        <f>IF('[1]#export'!A62="","",'[1]#export'!K62)</f>
        <v>1</v>
      </c>
      <c r="I61" s="13" t="str">
        <f>IF('[1]#export'!A62="","",IF(LEFT('[1]#export'!C62,3)="GB-",'[1]#export'!C62,IF(AND(K61="",L61=""),'[1]#fixed_data'!$B$4&amp;SUBSTITUTE(J61," ","-"),IF(K61="","GB-COH-"&amp;L61,IF(LEFT(K61,2)="SC","GB-SC-"&amp;K61,IF(AND(LEFT(K61,1)="1",LEN(K61)=6),"GB-NIC-"&amp;K61,"GB-CHC-"&amp;K61))))))</f>
        <v>GB-CHC-1087268</v>
      </c>
      <c r="J61" s="13" t="str">
        <f>IF('[1]#export'!A62="","",'[1]#export'!B62)</f>
        <v>Covent Garden Dragon Hall Trust</v>
      </c>
      <c r="K61" s="16" t="str">
        <f>IF('[1]#export'!A62="","",IF(ISBLANK('[1]#export'!C62),"",IF(LEFT('[1]#export'!C62,3)="GB-","",'[1]#export'!C62)))</f>
        <v>1087268</v>
      </c>
      <c r="L61" s="16"/>
      <c r="M61" s="13" t="str">
        <f>IF('[1]#export'!A62="","",IF('[1]#export'!H62="","",'[1]#export'!H62))</f>
        <v>WC2B 5LT</v>
      </c>
      <c r="N61" s="13" t="str">
        <f>IF('[1]#export'!A62="","",IF('[1]#export'!L62="","",IF(LEFT('[1]#export'!L62,4)="http",'[1]#export'!L62,"http://"&amp;TRIM('[1]#export'!L62))))</f>
        <v>http://www.dragonhall.org.uk</v>
      </c>
      <c r="O61" s="13" t="str">
        <f>IF('[1]#export'!A62="","",IF('[1]#export'!G62="","",IF(LEFT('[1]#export'!G62,13)="Discretionary","Multiple Boroughs",SUBSTITUTE('[1]#export'!G62,CHAR(10),", "))))</f>
        <v>Camden, Westminster</v>
      </c>
      <c r="P61" s="13" t="str">
        <f>IF('[1]#export'!A62="","",'[1]#fixed_data'!$B$5)</f>
        <v>GB-CHC-237725</v>
      </c>
      <c r="Q61" s="13" t="str">
        <f>IF('[1]#export'!A62="","",'[1]#fixed_data'!$B$6)</f>
        <v>John Lyon's Charity</v>
      </c>
      <c r="R61" s="13" t="str">
        <f>IF('[1]#export'!A62="","",IF('[1]#export'!N62="","",'[1]#export'!N62))</f>
        <v>SHAF</v>
      </c>
      <c r="S61" s="17" t="str">
        <f>IF('[1]#export'!A62="","",IF('[1]#export'!M62="","",'[1]#export'!M62))</f>
        <v>COVID-19</v>
      </c>
      <c r="T61" s="17" t="str">
        <f>IF('[1]#export'!A62="","",IF(AND(VALUE('[1]#export'!K62)&gt;12,OR('[1]#export'!M62="Bursary",'[1]#export'!M62="Main Grant")),"Multiple year grants are approved in principle for the full term as outlined but are subject to satisfactory reporting and annual authority from the Charity's Trustee to release each tranche.",""))</f>
        <v/>
      </c>
      <c r="U61" s="17" t="str">
        <f>IF('[1]#export'!A62="","",IF('[1]#export'!Q62="","",'[1]#export'!Q62))</f>
        <v>Direct Project Costs</v>
      </c>
      <c r="V61" s="17" t="str">
        <f>IF('[1]#export'!A62="","",IF('[1]#export'!O62="","",'[1]#export'!O62))</f>
        <v>Youth Clubs &amp; Youth Activities</v>
      </c>
      <c r="W61" s="17" t="str">
        <f>IF('[1]#export'!O62="","",'[1]#export'!$O$2)</f>
        <v>Programme Area</v>
      </c>
      <c r="X61" s="17" t="str">
        <f>IF('[1]#export'!A62="","",IF('[1]#export'!P62="","",'[1]#export'!P62))</f>
        <v>0-25 Years Old</v>
      </c>
      <c r="Y61" s="17" t="str">
        <f>IF('[1]#export'!P62="","",'[1]#export'!$P$2)</f>
        <v>Age Group</v>
      </c>
      <c r="Z61" s="18">
        <f>IF('[1]#export'!A62="","",'[1]#export'!I62)</f>
        <v>44117</v>
      </c>
      <c r="AA61" s="13" t="str">
        <f>IF('[1]#export'!A62="","",'[1]#fixed_data'!$B$8)</f>
        <v>http://jlc.london/</v>
      </c>
    </row>
    <row r="62" spans="1:27">
      <c r="A62" s="13" t="str">
        <f>IF('[1]#export'!A63="","",CONCATENATE('[1]#fixed_data'!$B$2&amp;'[1]#export'!A63))</f>
        <v>360G-JLC-108280</v>
      </c>
      <c r="B62" s="13" t="str">
        <f>IF('[1]#export'!A63="","",CONCATENATE('[1]#export'!N63&amp;" grant to "&amp;'[1]#export'!B63))</f>
        <v>SHAF grant to Dalgarno Neighbourhood Trust</v>
      </c>
      <c r="C62" s="13" t="str">
        <f>IF('[1]#export'!A63="","",'[1]#export'!D63)</f>
        <v>Dalgarno Youth Project Summer Activities</v>
      </c>
      <c r="D62" s="13" t="str">
        <f>IF('[1]#export'!A63="","",'[1]#fixed_data'!$B$3)</f>
        <v>GBP</v>
      </c>
      <c r="E62" s="14">
        <f>IF('[1]#export'!A63="","",'[1]#export'!E63)</f>
        <v>6000</v>
      </c>
      <c r="F62" s="15" t="str">
        <f>IF('[1]#export'!A63="","",TEXT('[1]#export'!F63,"yyyy-mm-dd"))</f>
        <v>2020-07-28</v>
      </c>
      <c r="G62" s="15" t="str">
        <f>IF('[1]#export'!A63="","",IF('[1]#export'!J63="","",TEXT('[1]#export'!J63,"yyyy-mm-dd")))</f>
        <v>2020-07-27</v>
      </c>
      <c r="H62" s="13" t="str">
        <f>IF('[1]#export'!A63="","",'[1]#export'!K63)</f>
        <v>12</v>
      </c>
      <c r="I62" s="13" t="str">
        <f>IF('[1]#export'!A63="","",IF(LEFT('[1]#export'!C63,3)="GB-",'[1]#export'!C63,IF(AND(K62="",L62=""),'[1]#fixed_data'!$B$4&amp;SUBSTITUTE(J62," ","-"),IF(K62="","GB-COH-"&amp;L62,IF(LEFT(K62,2)="SC","GB-SC-"&amp;K62,IF(AND(LEFT(K62,1)="1",LEN(K62)=6),"GB-NIC-"&amp;K62,"GB-CHC-"&amp;K62))))))</f>
        <v>GB-CHC-1105119</v>
      </c>
      <c r="J62" s="13" t="str">
        <f>IF('[1]#export'!A63="","",'[1]#export'!B63)</f>
        <v>Dalgarno Neighbourhood Trust</v>
      </c>
      <c r="K62" s="16" t="str">
        <f>IF('[1]#export'!A63="","",IF(ISBLANK('[1]#export'!C63),"",IF(LEFT('[1]#export'!C63,3)="GB-","",'[1]#export'!C63)))</f>
        <v>1105119</v>
      </c>
      <c r="L62" s="16"/>
      <c r="M62" s="13" t="str">
        <f>IF('[1]#export'!A63="","",IF('[1]#export'!H63="","",'[1]#export'!H63))</f>
        <v>W10 5QB</v>
      </c>
      <c r="N62" s="13" t="str">
        <f>IF('[1]#export'!A63="","",IF('[1]#export'!L63="","",IF(LEFT('[1]#export'!L63,4)="http",'[1]#export'!L63,"http://"&amp;TRIM('[1]#export'!L63))))</f>
        <v>http://www.dalgarnotrust.org.uk</v>
      </c>
      <c r="O62" s="13" t="str">
        <f>IF('[1]#export'!A63="","",IF('[1]#export'!G63="","",IF(LEFT('[1]#export'!G63,13)="Discretionary","Multiple Boroughs",SUBSTITUTE('[1]#export'!G63,CHAR(10),", "))))</f>
        <v>Hammersmith &amp; Fulham, Kensington &amp; Chelsea</v>
      </c>
      <c r="P62" s="13" t="str">
        <f>IF('[1]#export'!A63="","",'[1]#fixed_data'!$B$5)</f>
        <v>GB-CHC-237725</v>
      </c>
      <c r="Q62" s="13" t="str">
        <f>IF('[1]#export'!A63="","",'[1]#fixed_data'!$B$6)</f>
        <v>John Lyon's Charity</v>
      </c>
      <c r="R62" s="13" t="str">
        <f>IF('[1]#export'!A63="","",IF('[1]#export'!N63="","",'[1]#export'!N63))</f>
        <v>SHAF</v>
      </c>
      <c r="S62" s="17" t="str">
        <f>IF('[1]#export'!A63="","",IF('[1]#export'!M63="","",'[1]#export'!M63))</f>
        <v>COVID-19</v>
      </c>
      <c r="T62" s="17" t="str">
        <f>IF('[1]#export'!A63="","",IF(AND(VALUE('[1]#export'!K63)&gt;12,OR('[1]#export'!M63="Bursary",'[1]#export'!M63="Main Grant")),"Multiple year grants are approved in principle for the full term as outlined but are subject to satisfactory reporting and annual authority from the Charity's Trustee to release each tranche.",""))</f>
        <v/>
      </c>
      <c r="U62" s="17" t="str">
        <f>IF('[1]#export'!A63="","",IF('[1]#export'!Q63="","",'[1]#export'!Q63))</f>
        <v>Direct Project Costs</v>
      </c>
      <c r="V62" s="17" t="str">
        <f>IF('[1]#export'!A63="","",IF('[1]#export'!O63="","",'[1]#export'!O63))</f>
        <v>Youth Clubs &amp; Youth Activities</v>
      </c>
      <c r="W62" s="17" t="str">
        <f>IF('[1]#export'!O63="","",'[1]#export'!$O$2)</f>
        <v>Programme Area</v>
      </c>
      <c r="X62" s="17" t="str">
        <f>IF('[1]#export'!A63="","",IF('[1]#export'!P63="","",'[1]#export'!P63))</f>
        <v>5-19 (School Age CYP)</v>
      </c>
      <c r="Y62" s="17" t="str">
        <f>IF('[1]#export'!P63="","",'[1]#export'!$P$2)</f>
        <v>Age Group</v>
      </c>
      <c r="Z62" s="18">
        <f>IF('[1]#export'!A63="","",'[1]#export'!I63)</f>
        <v>44104</v>
      </c>
      <c r="AA62" s="13" t="str">
        <f>IF('[1]#export'!A63="","",'[1]#fixed_data'!$B$8)</f>
        <v>http://jlc.london/</v>
      </c>
    </row>
    <row r="63" spans="1:27">
      <c r="A63" s="13" t="str">
        <f>IF('[1]#export'!A64="","",CONCATENATE('[1]#fixed_data'!$B$2&amp;'[1]#export'!A64))</f>
        <v>360G-JLC-108242</v>
      </c>
      <c r="B63" s="13" t="str">
        <f>IF('[1]#export'!A64="","",CONCATENATE('[1]#export'!N64&amp;" grant to "&amp;'[1]#export'!B64))</f>
        <v>SHAF grant to Harrow Club W10</v>
      </c>
      <c r="C63" s="13" t="str">
        <f>IF('[1]#export'!A64="","",'[1]#export'!D64)</f>
        <v>Chelsea World's End Summer Programme</v>
      </c>
      <c r="D63" s="13" t="str">
        <f>IF('[1]#export'!A64="","",'[1]#fixed_data'!$B$3)</f>
        <v>GBP</v>
      </c>
      <c r="E63" s="14">
        <f>IF('[1]#export'!A64="","",'[1]#export'!E64)</f>
        <v>5000</v>
      </c>
      <c r="F63" s="15" t="str">
        <f>IF('[1]#export'!A64="","",TEXT('[1]#export'!F64,"yyyy-mm-dd"))</f>
        <v>2020-07-28</v>
      </c>
      <c r="G63" s="15" t="str">
        <f>IF('[1]#export'!A64="","",IF('[1]#export'!J64="","",TEXT('[1]#export'!J64,"yyyy-mm-dd")))</f>
        <v>2020-07-20</v>
      </c>
      <c r="H63" s="13" t="str">
        <f>IF('[1]#export'!A64="","",'[1]#export'!K64)</f>
        <v>12</v>
      </c>
      <c r="I63" s="13" t="str">
        <f>IF('[1]#export'!A64="","",IF(LEFT('[1]#export'!C64,3)="GB-",'[1]#export'!C64,IF(AND(K63="",L63=""),'[1]#fixed_data'!$B$4&amp;SUBSTITUTE(J63," ","-"),IF(K63="","GB-COH-"&amp;L63,IF(LEFT(K63,2)="SC","GB-SC-"&amp;K63,IF(AND(LEFT(K63,1)="1",LEN(K63)=6),"GB-NIC-"&amp;K63,"GB-CHC-"&amp;K63))))))</f>
        <v>GB-CHC-1054757</v>
      </c>
      <c r="J63" s="13" t="str">
        <f>IF('[1]#export'!A64="","",'[1]#export'!B64)</f>
        <v>Harrow Club W10</v>
      </c>
      <c r="K63" s="16" t="str">
        <f>IF('[1]#export'!A64="","",IF(ISBLANK('[1]#export'!C64),"",IF(LEFT('[1]#export'!C64,3)="GB-","",'[1]#export'!C64)))</f>
        <v>1054757</v>
      </c>
      <c r="L63" s="16"/>
      <c r="M63" s="13" t="str">
        <f>IF('[1]#export'!A64="","",IF('[1]#export'!H64="","",'[1]#export'!H64))</f>
        <v>W10 6TH</v>
      </c>
      <c r="N63" s="13" t="str">
        <f>IF('[1]#export'!A64="","",IF('[1]#export'!L64="","",IF(LEFT('[1]#export'!L64,4)="http",'[1]#export'!L64,"http://"&amp;TRIM('[1]#export'!L64))))</f>
        <v>http://www.harrowclubw10.org</v>
      </c>
      <c r="O63" s="13" t="str">
        <f>IF('[1]#export'!A64="","",IF('[1]#export'!G64="","",IF(LEFT('[1]#export'!G64,13)="Discretionary","Multiple Boroughs",SUBSTITUTE('[1]#export'!G64,CHAR(10),", "))))</f>
        <v>Kensington &amp; Chelsea</v>
      </c>
      <c r="P63" s="13" t="str">
        <f>IF('[1]#export'!A64="","",'[1]#fixed_data'!$B$5)</f>
        <v>GB-CHC-237725</v>
      </c>
      <c r="Q63" s="13" t="str">
        <f>IF('[1]#export'!A64="","",'[1]#fixed_data'!$B$6)</f>
        <v>John Lyon's Charity</v>
      </c>
      <c r="R63" s="13" t="str">
        <f>IF('[1]#export'!A64="","",IF('[1]#export'!N64="","",'[1]#export'!N64))</f>
        <v>SHAF</v>
      </c>
      <c r="S63" s="17" t="str">
        <f>IF('[1]#export'!A64="","",IF('[1]#export'!M64="","",'[1]#export'!M64))</f>
        <v>COVID-19</v>
      </c>
      <c r="T63" s="17" t="str">
        <f>IF('[1]#export'!A64="","",IF(AND(VALUE('[1]#export'!K64)&gt;12,OR('[1]#export'!M64="Bursary",'[1]#export'!M64="Main Grant")),"Multiple year grants are approved in principle for the full term as outlined but are subject to satisfactory reporting and annual authority from the Charity's Trustee to release each tranche.",""))</f>
        <v/>
      </c>
      <c r="U63" s="17" t="str">
        <f>IF('[1]#export'!A64="","",IF('[1]#export'!Q64="","",'[1]#export'!Q64))</f>
        <v>Direct Project Costs</v>
      </c>
      <c r="V63" s="17" t="str">
        <f>IF('[1]#export'!A64="","",IF('[1]#export'!O64="","",'[1]#export'!O64))</f>
        <v>Youth Clubs &amp; Youth Activities</v>
      </c>
      <c r="W63" s="17" t="str">
        <f>IF('[1]#export'!O64="","",'[1]#export'!$O$2)</f>
        <v>Programme Area</v>
      </c>
      <c r="X63" s="17" t="str">
        <f>IF('[1]#export'!A64="","",IF('[1]#export'!P64="","",'[1]#export'!P64))</f>
        <v>11-19 (Secondary YP)</v>
      </c>
      <c r="Y63" s="17" t="str">
        <f>IF('[1]#export'!P64="","",'[1]#export'!$P$2)</f>
        <v>Age Group</v>
      </c>
      <c r="Z63" s="18">
        <f>IF('[1]#export'!A64="","",'[1]#export'!I64)</f>
        <v>44112</v>
      </c>
      <c r="AA63" s="13" t="str">
        <f>IF('[1]#export'!A64="","",'[1]#fixed_data'!$B$8)</f>
        <v>http://jlc.london/</v>
      </c>
    </row>
    <row r="64" spans="1:27">
      <c r="A64" s="13" t="str">
        <f>IF('[1]#export'!A65="","",CONCATENATE('[1]#fixed_data'!$B$2&amp;'[1]#export'!A65))</f>
        <v>360G-JLC-108243</v>
      </c>
      <c r="B64" s="13" t="str">
        <f>IF('[1]#export'!A65="","",CONCATENATE('[1]#export'!N65&amp;" grant to "&amp;'[1]#export'!B65))</f>
        <v>SHAF grant to Harrow Club W10</v>
      </c>
      <c r="C64" s="13" t="str">
        <f>IF('[1]#export'!A65="","",'[1]#export'!D65)</f>
        <v>White City Summer Project</v>
      </c>
      <c r="D64" s="13" t="str">
        <f>IF('[1]#export'!A65="","",'[1]#fixed_data'!$B$3)</f>
        <v>GBP</v>
      </c>
      <c r="E64" s="14">
        <f>IF('[1]#export'!A65="","",'[1]#export'!E65)</f>
        <v>5500</v>
      </c>
      <c r="F64" s="15" t="str">
        <f>IF('[1]#export'!A65="","",TEXT('[1]#export'!F65,"yyyy-mm-dd"))</f>
        <v>2020-07-28</v>
      </c>
      <c r="G64" s="15" t="str">
        <f>IF('[1]#export'!A65="","",IF('[1]#export'!J65="","",TEXT('[1]#export'!J65,"yyyy-mm-dd")))</f>
        <v>2020-07-20</v>
      </c>
      <c r="H64" s="13" t="str">
        <f>IF('[1]#export'!A65="","",'[1]#export'!K65)</f>
        <v>12</v>
      </c>
      <c r="I64" s="13" t="str">
        <f>IF('[1]#export'!A65="","",IF(LEFT('[1]#export'!C65,3)="GB-",'[1]#export'!C65,IF(AND(K64="",L64=""),'[1]#fixed_data'!$B$4&amp;SUBSTITUTE(J64," ","-"),IF(K64="","GB-COH-"&amp;L64,IF(LEFT(K64,2)="SC","GB-SC-"&amp;K64,IF(AND(LEFT(K64,1)="1",LEN(K64)=6),"GB-NIC-"&amp;K64,"GB-CHC-"&amp;K64))))))</f>
        <v>GB-CHC-1054757</v>
      </c>
      <c r="J64" s="13" t="str">
        <f>IF('[1]#export'!A65="","",'[1]#export'!B65)</f>
        <v>Harrow Club W10</v>
      </c>
      <c r="K64" s="16" t="str">
        <f>IF('[1]#export'!A65="","",IF(ISBLANK('[1]#export'!C65),"",IF(LEFT('[1]#export'!C65,3)="GB-","",'[1]#export'!C65)))</f>
        <v>1054757</v>
      </c>
      <c r="L64" s="16"/>
      <c r="M64" s="13" t="str">
        <f>IF('[1]#export'!A65="","",IF('[1]#export'!H65="","",'[1]#export'!H65))</f>
        <v>W10 6TH</v>
      </c>
      <c r="N64" s="13" t="str">
        <f>IF('[1]#export'!A65="","",IF('[1]#export'!L65="","",IF(LEFT('[1]#export'!L65,4)="http",'[1]#export'!L65,"http://"&amp;TRIM('[1]#export'!L65))))</f>
        <v>http://www.harrowclubw10.org</v>
      </c>
      <c r="O64" s="13" t="str">
        <f>IF('[1]#export'!A65="","",IF('[1]#export'!G65="","",IF(LEFT('[1]#export'!G65,13)="Discretionary","Multiple Boroughs",SUBSTITUTE('[1]#export'!G65,CHAR(10),", "))))</f>
        <v>Hammersmith &amp; Fulham</v>
      </c>
      <c r="P64" s="13" t="str">
        <f>IF('[1]#export'!A65="","",'[1]#fixed_data'!$B$5)</f>
        <v>GB-CHC-237725</v>
      </c>
      <c r="Q64" s="13" t="str">
        <f>IF('[1]#export'!A65="","",'[1]#fixed_data'!$B$6)</f>
        <v>John Lyon's Charity</v>
      </c>
      <c r="R64" s="13" t="str">
        <f>IF('[1]#export'!A65="","",IF('[1]#export'!N65="","",'[1]#export'!N65))</f>
        <v>SHAF</v>
      </c>
      <c r="S64" s="17" t="str">
        <f>IF('[1]#export'!A65="","",IF('[1]#export'!M65="","",'[1]#export'!M65))</f>
        <v>COVID-19</v>
      </c>
      <c r="T64" s="17" t="str">
        <f>IF('[1]#export'!A65="","",IF(AND(VALUE('[1]#export'!K65)&gt;12,OR('[1]#export'!M65="Bursary",'[1]#export'!M65="Main Grant")),"Multiple year grants are approved in principle for the full term as outlined but are subject to satisfactory reporting and annual authority from the Charity's Trustee to release each tranche.",""))</f>
        <v/>
      </c>
      <c r="U64" s="17" t="str">
        <f>IF('[1]#export'!A65="","",IF('[1]#export'!Q65="","",'[1]#export'!Q65))</f>
        <v>Direct Project Costs</v>
      </c>
      <c r="V64" s="17" t="str">
        <f>IF('[1]#export'!A65="","",IF('[1]#export'!O65="","",'[1]#export'!O65))</f>
        <v>Youth Clubs &amp; Youth Activities</v>
      </c>
      <c r="W64" s="17" t="str">
        <f>IF('[1]#export'!O65="","",'[1]#export'!$O$2)</f>
        <v>Programme Area</v>
      </c>
      <c r="X64" s="17" t="str">
        <f>IF('[1]#export'!A65="","",IF('[1]#export'!P65="","",'[1]#export'!P65))</f>
        <v>11-19 (Secondary YP)</v>
      </c>
      <c r="Y64" s="17" t="str">
        <f>IF('[1]#export'!P65="","",'[1]#export'!$P$2)</f>
        <v>Age Group</v>
      </c>
      <c r="Z64" s="18">
        <f>IF('[1]#export'!A65="","",'[1]#export'!I65)</f>
        <v>44116</v>
      </c>
      <c r="AA64" s="13" t="str">
        <f>IF('[1]#export'!A65="","",'[1]#fixed_data'!$B$8)</f>
        <v>http://jlc.london/</v>
      </c>
    </row>
    <row r="65" spans="1:27">
      <c r="A65" s="13" t="str">
        <f>IF('[1]#export'!A66="","",CONCATENATE('[1]#fixed_data'!$B$2&amp;'[1]#export'!A66))</f>
        <v>360G-JLC-108279</v>
      </c>
      <c r="B65" s="13" t="str">
        <f>IF('[1]#export'!A66="","",CONCATENATE('[1]#export'!N66&amp;" grant to "&amp;'[1]#export'!B66))</f>
        <v xml:space="preserve">SHAF grant to Kensington Aldridge Academy </v>
      </c>
      <c r="C65" s="13" t="str">
        <f>IF('[1]#export'!A66="","",'[1]#export'!D66)</f>
        <v>KAA Summer School</v>
      </c>
      <c r="D65" s="13" t="str">
        <f>IF('[1]#export'!A66="","",'[1]#fixed_data'!$B$3)</f>
        <v>GBP</v>
      </c>
      <c r="E65" s="14">
        <f>IF('[1]#export'!A66="","",'[1]#export'!E66)</f>
        <v>6000</v>
      </c>
      <c r="F65" s="15" t="str">
        <f>IF('[1]#export'!A66="","",TEXT('[1]#export'!F66,"yyyy-mm-dd"))</f>
        <v>2020-07-28</v>
      </c>
      <c r="G65" s="15" t="str">
        <f>IF('[1]#export'!A66="","",IF('[1]#export'!J66="","",TEXT('[1]#export'!J66,"yyyy-mm-dd")))</f>
        <v>2020-08-03</v>
      </c>
      <c r="H65" s="13" t="str">
        <f>IF('[1]#export'!A66="","",'[1]#export'!K66)</f>
        <v>12</v>
      </c>
      <c r="I65" s="20" t="s">
        <v>29</v>
      </c>
      <c r="J65" s="13" t="str">
        <f>IF('[1]#export'!A66="","",'[1]#export'!B66)</f>
        <v xml:space="preserve">Kensington Aldridge Academy </v>
      </c>
      <c r="K65" s="16" t="str">
        <f>IF('[1]#export'!A66="","",IF(ISBLANK('[1]#export'!C66),"",IF(LEFT('[1]#export'!C66,3)="GB-","",'[1]#export'!C66)))</f>
        <v/>
      </c>
      <c r="L65" s="16"/>
      <c r="M65" s="13" t="str">
        <f>IF('[1]#export'!A66="","",IF('[1]#export'!H66="","",'[1]#export'!H66))</f>
        <v>W10 6EX</v>
      </c>
      <c r="N65" s="13" t="str">
        <f>IF('[1]#export'!A66="","",IF('[1]#export'!L66="","",IF(LEFT('[1]#export'!L66,4)="http",'[1]#export'!L66,"http://"&amp;TRIM('[1]#export'!L66))))</f>
        <v>http://www.kaa.org.uk</v>
      </c>
      <c r="O65" s="13" t="str">
        <f>IF('[1]#export'!A66="","",IF('[1]#export'!G66="","",IF(LEFT('[1]#export'!G66,13)="Discretionary","Multiple Boroughs",SUBSTITUTE('[1]#export'!G66,CHAR(10),", "))))</f>
        <v>Hammersmith &amp; Fulham, Kensington &amp; Chelsea</v>
      </c>
      <c r="P65" s="13" t="str">
        <f>IF('[1]#export'!A66="","",'[1]#fixed_data'!$B$5)</f>
        <v>GB-CHC-237725</v>
      </c>
      <c r="Q65" s="13" t="str">
        <f>IF('[1]#export'!A66="","",'[1]#fixed_data'!$B$6)</f>
        <v>John Lyon's Charity</v>
      </c>
      <c r="R65" s="13" t="str">
        <f>IF('[1]#export'!A66="","",IF('[1]#export'!N66="","",'[1]#export'!N66))</f>
        <v>SHAF</v>
      </c>
      <c r="S65" s="17" t="str">
        <f>IF('[1]#export'!A66="","",IF('[1]#export'!M66="","",'[1]#export'!M66))</f>
        <v>COVID-19</v>
      </c>
      <c r="T65" s="17" t="str">
        <f>IF('[1]#export'!A66="","",IF(AND(VALUE('[1]#export'!K66)&gt;12,OR('[1]#export'!M66="Bursary",'[1]#export'!M66="Main Grant")),"Multiple year grants are approved in principle for the full term as outlined but are subject to satisfactory reporting and annual authority from the Charity's Trustee to release each tranche.",""))</f>
        <v/>
      </c>
      <c r="U65" s="17" t="str">
        <f>IF('[1]#export'!A66="","",IF('[1]#export'!Q66="","",'[1]#export'!Q66))</f>
        <v>Direct Project Costs</v>
      </c>
      <c r="V65" s="17" t="str">
        <f>IF('[1]#export'!A66="","",IF('[1]#export'!O66="","",'[1]#export'!O66))</f>
        <v>Sport</v>
      </c>
      <c r="W65" s="17" t="str">
        <f>IF('[1]#export'!O66="","",'[1]#export'!$O$2)</f>
        <v>Programme Area</v>
      </c>
      <c r="X65" s="17" t="str">
        <f>IF('[1]#export'!A66="","",IF('[1]#export'!P66="","",'[1]#export'!P66))</f>
        <v>11-19 (Secondary YP)</v>
      </c>
      <c r="Y65" s="17" t="str">
        <f>IF('[1]#export'!P66="","",'[1]#export'!$P$2)</f>
        <v>Age Group</v>
      </c>
      <c r="Z65" s="18">
        <f>IF('[1]#export'!A66="","",'[1]#export'!I66)</f>
        <v>44040</v>
      </c>
      <c r="AA65" s="13" t="str">
        <f>IF('[1]#export'!A66="","",'[1]#fixed_data'!$B$8)</f>
        <v>http://jlc.london/</v>
      </c>
    </row>
    <row r="66" spans="1:27">
      <c r="A66" s="13" t="str">
        <f>IF('[1]#export'!A67="","",CONCATENATE('[1]#fixed_data'!$B$2&amp;'[1]#export'!A67))</f>
        <v>360G-JLC-108274</v>
      </c>
      <c r="B66" s="13" t="str">
        <f>IF('[1]#export'!A67="","",CONCATENATE('[1]#export'!N67&amp;" grant to "&amp;'[1]#export'!B67))</f>
        <v>SHAF grant to London Sports Trust</v>
      </c>
      <c r="C66" s="13" t="str">
        <f>IF('[1]#export'!A67="","",'[1]#export'!D67)</f>
        <v>SAFE Camps 2020 holiday programme</v>
      </c>
      <c r="D66" s="13" t="str">
        <f>IF('[1]#export'!A67="","",'[1]#fixed_data'!$B$3)</f>
        <v>GBP</v>
      </c>
      <c r="E66" s="14">
        <f>IF('[1]#export'!A67="","",'[1]#export'!E67)</f>
        <v>5800</v>
      </c>
      <c r="F66" s="15" t="str">
        <f>IF('[1]#export'!A67="","",TEXT('[1]#export'!F67,"yyyy-mm-dd"))</f>
        <v>2020-07-28</v>
      </c>
      <c r="G66" s="15" t="str">
        <f>IF('[1]#export'!A67="","",IF('[1]#export'!J67="","",TEXT('[1]#export'!J67,"yyyy-mm-dd")))</f>
        <v>2020-07-27</v>
      </c>
      <c r="H66" s="13" t="str">
        <f>IF('[1]#export'!A67="","",'[1]#export'!K67)</f>
        <v>12</v>
      </c>
      <c r="I66" s="13" t="str">
        <f>IF('[1]#export'!A67="","",IF(LEFT('[1]#export'!C67,3)="GB-",'[1]#export'!C67,IF(AND(K66="",L66=""),'[1]#fixed_data'!$B$4&amp;SUBSTITUTE(J66," ","-"),IF(K66="","GB-COH-"&amp;L66,IF(LEFT(K66,2)="SC","GB-SC-"&amp;K66,IF(AND(LEFT(K66,1)="1",LEN(K66)=6),"GB-NIC-"&amp;K66,"GB-CHC-"&amp;K66))))))</f>
        <v>GB-CHC-1077167</v>
      </c>
      <c r="J66" s="13" t="str">
        <f>IF('[1]#export'!A67="","",'[1]#export'!B67)</f>
        <v>London Sports Trust</v>
      </c>
      <c r="K66" s="16" t="str">
        <f>IF('[1]#export'!A67="","",IF(ISBLANK('[1]#export'!C67),"",IF(LEFT('[1]#export'!C67,3)="GB-","",'[1]#export'!C67)))</f>
        <v>1077167</v>
      </c>
      <c r="L66" s="16"/>
      <c r="M66" s="13" t="str">
        <f>IF('[1]#export'!A67="","",IF('[1]#export'!H67="","",'[1]#export'!H67))</f>
        <v>W12 0RQ</v>
      </c>
      <c r="N66" s="13" t="str">
        <f>IF('[1]#export'!A67="","",IF('[1]#export'!L67="","",IF(LEFT('[1]#export'!L67,4)="http",'[1]#export'!L67,"http://"&amp;TRIM('[1]#export'!L67))))</f>
        <v>http://www.londonsportstrust.org</v>
      </c>
      <c r="O66" s="13" t="str">
        <f>IF('[1]#export'!A67="","",IF('[1]#export'!G67="","",IF(LEFT('[1]#export'!G67,13)="Discretionary","Multiple Boroughs",SUBSTITUTE('[1]#export'!G67,CHAR(10),", "))))</f>
        <v>Kensington &amp; Chelsea, Westminster, Hammersmith &amp; Fulham</v>
      </c>
      <c r="P66" s="13" t="str">
        <f>IF('[1]#export'!A67="","",'[1]#fixed_data'!$B$5)</f>
        <v>GB-CHC-237725</v>
      </c>
      <c r="Q66" s="13" t="str">
        <f>IF('[1]#export'!A67="","",'[1]#fixed_data'!$B$6)</f>
        <v>John Lyon's Charity</v>
      </c>
      <c r="R66" s="13" t="str">
        <f>IF('[1]#export'!A67="","",IF('[1]#export'!N67="","",'[1]#export'!N67))</f>
        <v>SHAF</v>
      </c>
      <c r="S66" s="17" t="str">
        <f>IF('[1]#export'!A67="","",IF('[1]#export'!M67="","",'[1]#export'!M67))</f>
        <v>COVID-19</v>
      </c>
      <c r="T66" s="17" t="str">
        <f>IF('[1]#export'!A67="","",IF(AND(VALUE('[1]#export'!K67)&gt;12,OR('[1]#export'!M67="Bursary",'[1]#export'!M67="Main Grant")),"Multiple year grants are approved in principle for the full term as outlined but are subject to satisfactory reporting and annual authority from the Charity's Trustee to release each tranche.",""))</f>
        <v/>
      </c>
      <c r="U66" s="17" t="str">
        <f>IF('[1]#export'!A67="","",IF('[1]#export'!Q67="","",'[1]#export'!Q67))</f>
        <v>Direct Project Costs</v>
      </c>
      <c r="V66" s="17" t="str">
        <f>IF('[1]#export'!A67="","",IF('[1]#export'!O67="","",'[1]#export'!O67))</f>
        <v>Sport</v>
      </c>
      <c r="W66" s="17" t="str">
        <f>IF('[1]#export'!O67="","",'[1]#export'!$O$2)</f>
        <v>Programme Area</v>
      </c>
      <c r="X66" s="17" t="str">
        <f>IF('[1]#export'!A67="","",IF('[1]#export'!P67="","",'[1]#export'!P67))</f>
        <v>5-19 (School Age CYP)</v>
      </c>
      <c r="Y66" s="17" t="str">
        <f>IF('[1]#export'!P67="","",'[1]#export'!$P$2)</f>
        <v>Age Group</v>
      </c>
      <c r="Z66" s="18">
        <f>IF('[1]#export'!A67="","",'[1]#export'!I67)</f>
        <v>44117</v>
      </c>
      <c r="AA66" s="13" t="str">
        <f>IF('[1]#export'!A67="","",'[1]#fixed_data'!$B$8)</f>
        <v>http://jlc.london/</v>
      </c>
    </row>
    <row r="67" spans="1:27">
      <c r="A67" s="13" t="str">
        <f>IF('[1]#export'!A68="","",CONCATENATE('[1]#fixed_data'!$B$2&amp;'[1]#export'!A68))</f>
        <v>360G-JLC-108273</v>
      </c>
      <c r="B67" s="13" t="str">
        <f>IF('[1]#export'!A68="","",CONCATENATE('[1]#export'!N68&amp;" grant to "&amp;'[1]#export'!B68))</f>
        <v>SHAF grant to London Tigers</v>
      </c>
      <c r="C67" s="13" t="str">
        <f>IF('[1]#export'!A68="","",'[1]#export'!D68)</f>
        <v>COVID Response Summer Programme at Spikes Bridge</v>
      </c>
      <c r="D67" s="13" t="str">
        <f>IF('[1]#export'!A68="","",'[1]#fixed_data'!$B$3)</f>
        <v>GBP</v>
      </c>
      <c r="E67" s="14">
        <f>IF('[1]#export'!A68="","",'[1]#export'!E68)</f>
        <v>6000</v>
      </c>
      <c r="F67" s="15" t="str">
        <f>IF('[1]#export'!A68="","",TEXT('[1]#export'!F68,"yyyy-mm-dd"))</f>
        <v>2020-07-28</v>
      </c>
      <c r="G67" s="15" t="str">
        <f>IF('[1]#export'!A68="","",IF('[1]#export'!J68="","",TEXT('[1]#export'!J68,"yyyy-mm-dd")))</f>
        <v>2020-07-20</v>
      </c>
      <c r="H67" s="13" t="str">
        <f>IF('[1]#export'!A68="","",'[1]#export'!K68)</f>
        <v>12</v>
      </c>
      <c r="I67" s="13" t="str">
        <f>IF('[1]#export'!A68="","",IF(LEFT('[1]#export'!C68,3)="GB-",'[1]#export'!C68,IF(AND(K67="",L67=""),'[1]#fixed_data'!$B$4&amp;SUBSTITUTE(J67," ","-"),IF(K67="","GB-COH-"&amp;L67,IF(LEFT(K67,2)="SC","GB-SC-"&amp;K67,IF(AND(LEFT(K67,1)="1",LEN(K67)=6),"GB-NIC-"&amp;K67,"GB-CHC-"&amp;K67))))))</f>
        <v>GB-CHC-1100019</v>
      </c>
      <c r="J67" s="13" t="str">
        <f>IF('[1]#export'!A68="","",'[1]#export'!B68)</f>
        <v>London Tigers</v>
      </c>
      <c r="K67" s="16" t="str">
        <f>IF('[1]#export'!A68="","",IF(ISBLANK('[1]#export'!C68),"",IF(LEFT('[1]#export'!C68,3)="GB-","",'[1]#export'!C68)))</f>
        <v>1100019</v>
      </c>
      <c r="L67" s="16"/>
      <c r="M67" s="13" t="str">
        <f>IF('[1]#export'!A68="","",IF('[1]#export'!H68="","",'[1]#export'!H68))</f>
        <v>W9 3AZ</v>
      </c>
      <c r="N67" s="13" t="str">
        <f>IF('[1]#export'!A68="","",IF('[1]#export'!L68="","",IF(LEFT('[1]#export'!L68,4)="http",'[1]#export'!L68,"http://"&amp;TRIM('[1]#export'!L68))))</f>
        <v>http://www.londontigers.org</v>
      </c>
      <c r="O67" s="13" t="str">
        <f>IF('[1]#export'!A68="","",IF('[1]#export'!G68="","",IF(LEFT('[1]#export'!G68,13)="Discretionary","Multiple Boroughs",SUBSTITUTE('[1]#export'!G68,CHAR(10),", "))))</f>
        <v>Ealing</v>
      </c>
      <c r="P67" s="13" t="str">
        <f>IF('[1]#export'!A68="","",'[1]#fixed_data'!$B$5)</f>
        <v>GB-CHC-237725</v>
      </c>
      <c r="Q67" s="13" t="str">
        <f>IF('[1]#export'!A68="","",'[1]#fixed_data'!$B$6)</f>
        <v>John Lyon's Charity</v>
      </c>
      <c r="R67" s="13" t="str">
        <f>IF('[1]#export'!A68="","",IF('[1]#export'!N68="","",'[1]#export'!N68))</f>
        <v>SHAF</v>
      </c>
      <c r="S67" s="17" t="str">
        <f>IF('[1]#export'!A68="","",IF('[1]#export'!M68="","",'[1]#export'!M68))</f>
        <v>COVID-19</v>
      </c>
      <c r="T67" s="17" t="str">
        <f>IF('[1]#export'!A68="","",IF(AND(VALUE('[1]#export'!K68)&gt;12,OR('[1]#export'!M68="Bursary",'[1]#export'!M68="Main Grant")),"Multiple year grants are approved in principle for the full term as outlined but are subject to satisfactory reporting and annual authority from the Charity's Trustee to release each tranche.",""))</f>
        <v/>
      </c>
      <c r="U67" s="17" t="str">
        <f>IF('[1]#export'!A68="","",IF('[1]#export'!Q68="","",'[1]#export'!Q68))</f>
        <v>Direct Project Costs</v>
      </c>
      <c r="V67" s="17" t="str">
        <f>IF('[1]#export'!A68="","",IF('[1]#export'!O68="","",'[1]#export'!O68))</f>
        <v>Sport</v>
      </c>
      <c r="W67" s="17" t="str">
        <f>IF('[1]#export'!O68="","",'[1]#export'!$O$2)</f>
        <v>Programme Area</v>
      </c>
      <c r="X67" s="17" t="str">
        <f>IF('[1]#export'!A68="","",IF('[1]#export'!P68="","",'[1]#export'!P68))</f>
        <v>5-19 (School Age CYP)</v>
      </c>
      <c r="Y67" s="17" t="str">
        <f>IF('[1]#export'!P68="","",'[1]#export'!$P$2)</f>
        <v>Age Group</v>
      </c>
      <c r="Z67" s="18">
        <f>IF('[1]#export'!A68="","",'[1]#export'!I68)</f>
        <v>44104</v>
      </c>
      <c r="AA67" s="13" t="str">
        <f>IF('[1]#export'!A68="","",'[1]#fixed_data'!$B$8)</f>
        <v>http://jlc.london/</v>
      </c>
    </row>
    <row r="68" spans="1:27">
      <c r="A68" s="13" t="str">
        <f>IF('[1]#export'!A69="","",CONCATENATE('[1]#fixed_data'!$B$2&amp;'[1]#export'!A69))</f>
        <v>360G-JLC-108298</v>
      </c>
      <c r="B68" s="13" t="str">
        <f>IF('[1]#export'!A69="","",CONCATENATE('[1]#export'!N69&amp;" grant to "&amp;'[1]#export'!B69))</f>
        <v>SHAF grant to NOA Girls</v>
      </c>
      <c r="C68" s="13" t="str">
        <f>IF('[1]#export'!A69="","",'[1]#export'!D69)</f>
        <v>Summer day outings</v>
      </c>
      <c r="D68" s="13" t="str">
        <f>IF('[1]#export'!A69="","",'[1]#fixed_data'!$B$3)</f>
        <v>GBP</v>
      </c>
      <c r="E68" s="14">
        <f>IF('[1]#export'!A69="","",'[1]#export'!E69)</f>
        <v>4000</v>
      </c>
      <c r="F68" s="15" t="str">
        <f>IF('[1]#export'!A69="","",TEXT('[1]#export'!F69,"yyyy-mm-dd"))</f>
        <v>2020-07-28</v>
      </c>
      <c r="G68" s="15" t="str">
        <f>IF('[1]#export'!A69="","",IF('[1]#export'!J69="","",TEXT('[1]#export'!J69,"yyyy-mm-dd")))</f>
        <v>2020-07-01</v>
      </c>
      <c r="H68" s="13" t="str">
        <f>IF('[1]#export'!A69="","",'[1]#export'!K69)</f>
        <v>12</v>
      </c>
      <c r="I68" s="13" t="str">
        <f>IF('[1]#export'!A69="","",IF(LEFT('[1]#export'!C69,3)="GB-",'[1]#export'!C69,IF(AND(K68="",L68=""),'[1]#fixed_data'!$B$4&amp;SUBSTITUTE(J68," ","-"),IF(K68="","GB-COH-"&amp;L68,IF(LEFT(K68,2)="SC","GB-SC-"&amp;K68,IF(AND(LEFT(K68,1)="1",LEN(K68)=6),"GB-NIC-"&amp;K68,"GB-CHC-"&amp;K68))))))</f>
        <v>GB-CHC-1130834</v>
      </c>
      <c r="J68" s="13" t="str">
        <f>IF('[1]#export'!A69="","",'[1]#export'!B69)</f>
        <v>NOA Girls</v>
      </c>
      <c r="K68" s="16" t="str">
        <f>IF('[1]#export'!A69="","",IF(ISBLANK('[1]#export'!C69),"",IF(LEFT('[1]#export'!C69,3)="GB-","",'[1]#export'!C69)))</f>
        <v>1130834</v>
      </c>
      <c r="L68" s="16"/>
      <c r="M68" s="13" t="str">
        <f>IF('[1]#export'!A69="","",IF('[1]#export'!H69="","",'[1]#export'!H69))</f>
        <v>NW11 9NL</v>
      </c>
      <c r="N68" s="13" t="str">
        <f>IF('[1]#export'!A69="","",IF('[1]#export'!L69="","",IF(LEFT('[1]#export'!L69,4)="http",'[1]#export'!L69,"http://"&amp;TRIM('[1]#export'!L69))))</f>
        <v>http://www.noagirls.com</v>
      </c>
      <c r="O68" s="13" t="str">
        <f>IF('[1]#export'!A69="","",IF('[1]#export'!G69="","",IF(LEFT('[1]#export'!G69,13)="Discretionary","Multiple Boroughs",SUBSTITUTE('[1]#export'!G69,CHAR(10),", "))))</f>
        <v>Barnet</v>
      </c>
      <c r="P68" s="13" t="str">
        <f>IF('[1]#export'!A69="","",'[1]#fixed_data'!$B$5)</f>
        <v>GB-CHC-237725</v>
      </c>
      <c r="Q68" s="13" t="str">
        <f>IF('[1]#export'!A69="","",'[1]#fixed_data'!$B$6)</f>
        <v>John Lyon's Charity</v>
      </c>
      <c r="R68" s="13" t="str">
        <f>IF('[1]#export'!A69="","",IF('[1]#export'!N69="","",'[1]#export'!N69))</f>
        <v>SHAF</v>
      </c>
      <c r="S68" s="17" t="str">
        <f>IF('[1]#export'!A69="","",IF('[1]#export'!M69="","",'[1]#export'!M69))</f>
        <v>COVID-19</v>
      </c>
      <c r="T68" s="17" t="str">
        <f>IF('[1]#export'!A69="","",IF(AND(VALUE('[1]#export'!K69)&gt;12,OR('[1]#export'!M69="Bursary",'[1]#export'!M69="Main Grant")),"Multiple year grants are approved in principle for the full term as outlined but are subject to satisfactory reporting and annual authority from the Charity's Trustee to release each tranche.",""))</f>
        <v/>
      </c>
      <c r="U68" s="17" t="str">
        <f>IF('[1]#export'!A69="","",IF('[1]#export'!Q69="","",'[1]#export'!Q69))</f>
        <v>Direct Project Costs</v>
      </c>
      <c r="V68" s="17" t="str">
        <f>IF('[1]#export'!A69="","",IF('[1]#export'!O69="","",'[1]#export'!O69))</f>
        <v>Children &amp; Families</v>
      </c>
      <c r="W68" s="17" t="str">
        <f>IF('[1]#export'!O69="","",'[1]#export'!$O$2)</f>
        <v>Programme Area</v>
      </c>
      <c r="X68" s="17" t="str">
        <f>IF('[1]#export'!A69="","",IF('[1]#export'!P69="","",'[1]#export'!P69))</f>
        <v>11-25 (Secondary+ YP)</v>
      </c>
      <c r="Y68" s="17" t="str">
        <f>IF('[1]#export'!P69="","",'[1]#export'!$P$2)</f>
        <v>Age Group</v>
      </c>
      <c r="Z68" s="18">
        <f>IF('[1]#export'!A69="","",'[1]#export'!I69)</f>
        <v>44105</v>
      </c>
      <c r="AA68" s="13" t="str">
        <f>IF('[1]#export'!A69="","",'[1]#fixed_data'!$B$8)</f>
        <v>http://jlc.london/</v>
      </c>
    </row>
    <row r="69" spans="1:27">
      <c r="A69" s="13" t="str">
        <f>IF('[1]#export'!A70="","",CONCATENATE('[1]#fixed_data'!$B$2&amp;'[1]#export'!A70))</f>
        <v>360G-JLC-108283</v>
      </c>
      <c r="B69" s="13" t="str">
        <f>IF('[1]#export'!A70="","",CONCATENATE('[1]#export'!N70&amp;" grant to "&amp;'[1]#export'!B70))</f>
        <v>SHAF grant to Old Oak Primary School</v>
      </c>
      <c r="C69" s="13" t="str">
        <f>IF('[1]#export'!A70="","",'[1]#export'!D70)</f>
        <v>Digital Summer Series</v>
      </c>
      <c r="D69" s="13" t="str">
        <f>IF('[1]#export'!A70="","",'[1]#fixed_data'!$B$3)</f>
        <v>GBP</v>
      </c>
      <c r="E69" s="14">
        <f>IF('[1]#export'!A70="","",'[1]#export'!E70)</f>
        <v>6000</v>
      </c>
      <c r="F69" s="15" t="str">
        <f>IF('[1]#export'!A70="","",TEXT('[1]#export'!F70,"yyyy-mm-dd"))</f>
        <v>2020-07-28</v>
      </c>
      <c r="G69" s="15" t="str">
        <f>IF('[1]#export'!A70="","",IF('[1]#export'!J70="","",TEXT('[1]#export'!J70,"yyyy-mm-dd")))</f>
        <v>2020-07-20</v>
      </c>
      <c r="H69" s="13" t="str">
        <f>IF('[1]#export'!A70="","",'[1]#export'!K70)</f>
        <v>12</v>
      </c>
      <c r="I69" s="20" t="s">
        <v>30</v>
      </c>
      <c r="J69" s="13" t="str">
        <f>IF('[1]#export'!A70="","",'[1]#export'!B70)</f>
        <v>Old Oak Primary School</v>
      </c>
      <c r="K69" s="16" t="str">
        <f>IF('[1]#export'!A70="","",IF(ISBLANK('[1]#export'!C70),"",IF(LEFT('[1]#export'!C70,3)="GB-","",'[1]#export'!C70)))</f>
        <v/>
      </c>
      <c r="L69" s="16"/>
      <c r="M69" s="13" t="str">
        <f>IF('[1]#export'!A70="","",IF('[1]#export'!H70="","",'[1]#export'!H70))</f>
        <v>W12 0AS</v>
      </c>
      <c r="N69" s="13" t="str">
        <f>IF('[1]#export'!A70="","",IF('[1]#export'!L70="","",IF(LEFT('[1]#export'!L70,4)="http",'[1]#export'!L70,"http://"&amp;TRIM('[1]#export'!L70))))</f>
        <v>http://www.oldoakprimary.co.uk</v>
      </c>
      <c r="O69" s="13" t="str">
        <f>IF('[1]#export'!A70="","",IF('[1]#export'!G70="","",IF(LEFT('[1]#export'!G70,13)="Discretionary","Multiple Boroughs",SUBSTITUTE('[1]#export'!G70,CHAR(10),", "))))</f>
        <v>Hammersmith &amp; Fulham</v>
      </c>
      <c r="P69" s="13" t="str">
        <f>IF('[1]#export'!A70="","",'[1]#fixed_data'!$B$5)</f>
        <v>GB-CHC-237725</v>
      </c>
      <c r="Q69" s="13" t="str">
        <f>IF('[1]#export'!A70="","",'[1]#fixed_data'!$B$6)</f>
        <v>John Lyon's Charity</v>
      </c>
      <c r="R69" s="13" t="str">
        <f>IF('[1]#export'!A70="","",IF('[1]#export'!N70="","",'[1]#export'!N70))</f>
        <v>SHAF</v>
      </c>
      <c r="S69" s="17" t="str">
        <f>IF('[1]#export'!A70="","",IF('[1]#export'!M70="","",'[1]#export'!M70))</f>
        <v>COVID-19</v>
      </c>
      <c r="T69" s="17" t="str">
        <f>IF('[1]#export'!A70="","",IF(AND(VALUE('[1]#export'!K70)&gt;12,OR('[1]#export'!M70="Bursary",'[1]#export'!M70="Main Grant")),"Multiple year grants are approved in principle for the full term as outlined but are subject to satisfactory reporting and annual authority from the Charity's Trustee to release each tranche.",""))</f>
        <v/>
      </c>
      <c r="U69" s="17" t="str">
        <f>IF('[1]#export'!A70="","",IF('[1]#export'!Q70="","",'[1]#export'!Q70))</f>
        <v>Direct Project Costs</v>
      </c>
      <c r="V69" s="17" t="str">
        <f>IF('[1]#export'!A70="","",IF('[1]#export'!O70="","",'[1]#export'!O70))</f>
        <v>Children &amp; Families</v>
      </c>
      <c r="W69" s="17" t="str">
        <f>IF('[1]#export'!O70="","",'[1]#export'!$O$2)</f>
        <v>Programme Area</v>
      </c>
      <c r="X69" s="17" t="str">
        <f>IF('[1]#export'!A70="","",IF('[1]#export'!P70="","",'[1]#export'!P70))</f>
        <v>5-11 (Primary Children)</v>
      </c>
      <c r="Y69" s="17" t="str">
        <f>IF('[1]#export'!P70="","",'[1]#export'!$P$2)</f>
        <v>Age Group</v>
      </c>
      <c r="Z69" s="18">
        <f>IF('[1]#export'!A70="","",'[1]#export'!I70)</f>
        <v>44112</v>
      </c>
      <c r="AA69" s="13" t="str">
        <f>IF('[1]#export'!A70="","",'[1]#fixed_data'!$B$8)</f>
        <v>http://jlc.london/</v>
      </c>
    </row>
    <row r="70" spans="1:27">
      <c r="A70" s="13" t="str">
        <f>IF('[1]#export'!A71="","",CONCATENATE('[1]#fixed_data'!$B$2&amp;'[1]#export'!A71))</f>
        <v>360G-JLC-108281</v>
      </c>
      <c r="B70" s="13" t="str">
        <f>IF('[1]#export'!A71="","",CONCATENATE('[1]#export'!N71&amp;" grant to "&amp;'[1]#export'!B71))</f>
        <v>SHAF grant to Phoenix Canoe Club</v>
      </c>
      <c r="C70" s="13" t="str">
        <f>IF('[1]#export'!A71="","",'[1]#export'!D71)</f>
        <v>Camp Phoenix Group Activities - Summer 2020</v>
      </c>
      <c r="D70" s="13" t="str">
        <f>IF('[1]#export'!A71="","",'[1]#fixed_data'!$B$3)</f>
        <v>GBP</v>
      </c>
      <c r="E70" s="14">
        <f>IF('[1]#export'!A71="","",'[1]#export'!E71)</f>
        <v>2100</v>
      </c>
      <c r="F70" s="15" t="str">
        <f>IF('[1]#export'!A71="","",TEXT('[1]#export'!F71,"yyyy-mm-dd"))</f>
        <v>2020-07-28</v>
      </c>
      <c r="G70" s="15" t="str">
        <f>IF('[1]#export'!A71="","",IF('[1]#export'!J71="","",TEXT('[1]#export'!J71,"yyyy-mm-dd")))</f>
        <v>2020-07-27</v>
      </c>
      <c r="H70" s="13" t="str">
        <f>IF('[1]#export'!A71="","",'[1]#export'!K71)</f>
        <v>12</v>
      </c>
      <c r="I70" s="13" t="str">
        <f>IF('[1]#export'!A71="","",IF(LEFT('[1]#export'!C71,3)="GB-",'[1]#export'!C71,IF(AND(K70="",L70=""),'[1]#fixed_data'!$B$4&amp;SUBSTITUTE(J70," ","-"),IF(K70="","GB-COH-"&amp;L70,IF(LEFT(K70,2)="SC","GB-SC-"&amp;K70,IF(AND(LEFT(K70,1)="1",LEN(K70)=6),"GB-NIC-"&amp;K70,"GB-CHC-"&amp;K70))))))</f>
        <v>GB-CHC-1148787</v>
      </c>
      <c r="J70" s="13" t="str">
        <f>IF('[1]#export'!A71="","",'[1]#export'!B71)</f>
        <v>Phoenix Canoe Club</v>
      </c>
      <c r="K70" s="16" t="str">
        <f>IF('[1]#export'!A71="","",IF(ISBLANK('[1]#export'!C71),"",IF(LEFT('[1]#export'!C71,3)="GB-","",'[1]#export'!C71)))</f>
        <v>1148787</v>
      </c>
      <c r="L70" s="16"/>
      <c r="M70" s="13" t="str">
        <f>IF('[1]#export'!A71="","",IF('[1]#export'!H71="","",'[1]#export'!H71))</f>
        <v>NW9 7ND</v>
      </c>
      <c r="N70" s="13" t="str">
        <f>IF('[1]#export'!A71="","",IF('[1]#export'!L71="","",IF(LEFT('[1]#export'!L71,4)="http",'[1]#export'!L71,"http://"&amp;TRIM('[1]#export'!L71))))</f>
        <v>http://www.phoenixcanoeclub.co.uk</v>
      </c>
      <c r="O70" s="13" t="str">
        <f>IF('[1]#export'!A71="","",IF('[1]#export'!G71="","",IF(LEFT('[1]#export'!G71,13)="Discretionary","Multiple Boroughs",SUBSTITUTE('[1]#export'!G71,CHAR(10),", "))))</f>
        <v>Barnet, Brent, Harrow</v>
      </c>
      <c r="P70" s="13" t="str">
        <f>IF('[1]#export'!A71="","",'[1]#fixed_data'!$B$5)</f>
        <v>GB-CHC-237725</v>
      </c>
      <c r="Q70" s="13" t="str">
        <f>IF('[1]#export'!A71="","",'[1]#fixed_data'!$B$6)</f>
        <v>John Lyon's Charity</v>
      </c>
      <c r="R70" s="13" t="str">
        <f>IF('[1]#export'!A71="","",IF('[1]#export'!N71="","",'[1]#export'!N71))</f>
        <v>SHAF</v>
      </c>
      <c r="S70" s="17" t="str">
        <f>IF('[1]#export'!A71="","",IF('[1]#export'!M71="","",'[1]#export'!M71))</f>
        <v>COVID-19</v>
      </c>
      <c r="T70" s="17" t="str">
        <f>IF('[1]#export'!A71="","",IF(AND(VALUE('[1]#export'!K71)&gt;12,OR('[1]#export'!M71="Bursary",'[1]#export'!M71="Main Grant")),"Multiple year grants are approved in principle for the full term as outlined but are subject to satisfactory reporting and annual authority from the Charity's Trustee to release each tranche.",""))</f>
        <v/>
      </c>
      <c r="U70" s="17" t="str">
        <f>IF('[1]#export'!A71="","",IF('[1]#export'!Q71="","",'[1]#export'!Q71))</f>
        <v>Direct Project Costs</v>
      </c>
      <c r="V70" s="17" t="str">
        <f>IF('[1]#export'!A71="","",IF('[1]#export'!O71="","",'[1]#export'!O71))</f>
        <v>Sport</v>
      </c>
      <c r="W70" s="17" t="str">
        <f>IF('[1]#export'!O71="","",'[1]#export'!$O$2)</f>
        <v>Programme Area</v>
      </c>
      <c r="X70" s="17" t="str">
        <f>IF('[1]#export'!A71="","",IF('[1]#export'!P71="","",'[1]#export'!P71))</f>
        <v>5-19 (School Age CYP)</v>
      </c>
      <c r="Y70" s="17" t="str">
        <f>IF('[1]#export'!P71="","",'[1]#export'!$P$2)</f>
        <v>Age Group</v>
      </c>
      <c r="Z70" s="18">
        <f>IF('[1]#export'!A71="","",'[1]#export'!I71)</f>
        <v>44115</v>
      </c>
      <c r="AA70" s="13" t="str">
        <f>IF('[1]#export'!A71="","",'[1]#fixed_data'!$B$8)</f>
        <v>http://jlc.london/</v>
      </c>
    </row>
    <row r="71" spans="1:27">
      <c r="A71" s="13" t="str">
        <f>IF('[1]#export'!A72="","",CONCATENATE('[1]#fixed_data'!$B$2&amp;'[1]#export'!A72))</f>
        <v>360G-JLC-108261</v>
      </c>
      <c r="B71" s="13" t="str">
        <f>IF('[1]#export'!A72="","",CONCATENATE('[1]#export'!N72&amp;" grant to "&amp;'[1]#export'!B72))</f>
        <v>SHAF grant to Somali International Youth Development</v>
      </c>
      <c r="C71" s="13" t="str">
        <f>IF('[1]#export'!A72="","",'[1]#export'!D72)</f>
        <v>Summer Football Programme</v>
      </c>
      <c r="D71" s="13" t="str">
        <f>IF('[1]#export'!A72="","",'[1]#fixed_data'!$B$3)</f>
        <v>GBP</v>
      </c>
      <c r="E71" s="14">
        <f>IF('[1]#export'!A72="","",'[1]#export'!E72)</f>
        <v>5800</v>
      </c>
      <c r="F71" s="15" t="str">
        <f>IF('[1]#export'!A72="","",TEXT('[1]#export'!F72,"yyyy-mm-dd"))</f>
        <v>2020-07-28</v>
      </c>
      <c r="G71" s="15" t="str">
        <f>IF('[1]#export'!A72="","",IF('[1]#export'!J72="","",TEXT('[1]#export'!J72,"yyyy-mm-dd")))</f>
        <v>2020-07-31</v>
      </c>
      <c r="H71" s="13" t="str">
        <f>IF('[1]#export'!A72="","",'[1]#export'!K72)</f>
        <v>1</v>
      </c>
      <c r="I71" s="13" t="str">
        <f>IF('[1]#export'!A72="","",IF(LEFT('[1]#export'!C72,3)="GB-",'[1]#export'!C72,IF(AND(K71="",L71=""),'[1]#fixed_data'!$B$4&amp;SUBSTITUTE(J71," ","-"),IF(K71="","GB-COH-"&amp;L71,IF(LEFT(K71,2)="SC","GB-SC-"&amp;K71,IF(AND(LEFT(K71,1)="1",LEN(K71)=6),"GB-NIC-"&amp;K71,"GB-CHC-"&amp;K71))))))</f>
        <v>GB-CHC-1157123</v>
      </c>
      <c r="J71" s="13" t="str">
        <f>IF('[1]#export'!A72="","",'[1]#export'!B72)</f>
        <v>Somali International Youth Development</v>
      </c>
      <c r="K71" s="16" t="str">
        <f>IF('[1]#export'!A72="","",IF(ISBLANK('[1]#export'!C72),"",IF(LEFT('[1]#export'!C72,3)="GB-","",'[1]#export'!C72)))</f>
        <v>1157123</v>
      </c>
      <c r="L71" s="16"/>
      <c r="M71" s="13" t="str">
        <f>IF('[1]#export'!A72="","",IF('[1]#export'!H72="","",'[1]#export'!H72))</f>
        <v>NW10 7PN</v>
      </c>
      <c r="N71" s="13" t="str">
        <f>IF('[1]#export'!A72="","",IF('[1]#export'!L72="","",IF(LEFT('[1]#export'!L72,4)="http",'[1]#export'!L72,"http://"&amp;TRIM('[1]#export'!L72))))</f>
        <v/>
      </c>
      <c r="O71" s="13" t="str">
        <f>IF('[1]#export'!A72="","",IF('[1]#export'!G72="","",IF(LEFT('[1]#export'!G72,13)="Discretionary","Multiple Boroughs",SUBSTITUTE('[1]#export'!G72,CHAR(10),", "))))</f>
        <v>Brent</v>
      </c>
      <c r="P71" s="13" t="str">
        <f>IF('[1]#export'!A72="","",'[1]#fixed_data'!$B$5)</f>
        <v>GB-CHC-237725</v>
      </c>
      <c r="Q71" s="13" t="str">
        <f>IF('[1]#export'!A72="","",'[1]#fixed_data'!$B$6)</f>
        <v>John Lyon's Charity</v>
      </c>
      <c r="R71" s="13" t="str">
        <f>IF('[1]#export'!A72="","",IF('[1]#export'!N72="","",'[1]#export'!N72))</f>
        <v>SHAF</v>
      </c>
      <c r="S71" s="17" t="str">
        <f>IF('[1]#export'!A72="","",IF('[1]#export'!M72="","",'[1]#export'!M72))</f>
        <v>COVID-19</v>
      </c>
      <c r="T71" s="17" t="str">
        <f>IF('[1]#export'!A72="","",IF(AND(VALUE('[1]#export'!K72)&gt;12,OR('[1]#export'!M72="Bursary",'[1]#export'!M72="Main Grant")),"Multiple year grants are approved in principle for the full term as outlined but are subject to satisfactory reporting and annual authority from the Charity's Trustee to release each tranche.",""))</f>
        <v/>
      </c>
      <c r="U71" s="17" t="str">
        <f>IF('[1]#export'!A72="","",IF('[1]#export'!Q72="","",'[1]#export'!Q72))</f>
        <v>Direct Project Costs</v>
      </c>
      <c r="V71" s="17" t="str">
        <f>IF('[1]#export'!A72="","",IF('[1]#export'!O72="","",'[1]#export'!O72))</f>
        <v>Sport</v>
      </c>
      <c r="W71" s="17" t="str">
        <f>IF('[1]#export'!O72="","",'[1]#export'!$O$2)</f>
        <v>Programme Area</v>
      </c>
      <c r="X71" s="17" t="str">
        <f>IF('[1]#export'!A72="","",IF('[1]#export'!P72="","",'[1]#export'!P72))</f>
        <v>11-19 (Secondary YP)</v>
      </c>
      <c r="Y71" s="17" t="str">
        <f>IF('[1]#export'!P72="","",'[1]#export'!$P$2)</f>
        <v>Age Group</v>
      </c>
      <c r="Z71" s="18">
        <f>IF('[1]#export'!A72="","",'[1]#export'!I72)</f>
        <v>44109</v>
      </c>
      <c r="AA71" s="13" t="str">
        <f>IF('[1]#export'!A72="","",'[1]#fixed_data'!$B$8)</f>
        <v>http://jlc.london/</v>
      </c>
    </row>
    <row r="72" spans="1:27">
      <c r="A72" s="13" t="str">
        <f>IF('[1]#export'!A73="","",CONCATENATE('[1]#fixed_data'!$B$2&amp;'[1]#export'!A73))</f>
        <v>360G-JLC-108276</v>
      </c>
      <c r="B72" s="13" t="str">
        <f>IF('[1]#export'!A73="","",CONCATENATE('[1]#export'!N73&amp;" grant to "&amp;'[1]#export'!B73))</f>
        <v>SHAF grant to St Andrew's Club</v>
      </c>
      <c r="C72" s="13" t="str">
        <f>IF('[1]#export'!A73="","",'[1]#export'!D73)</f>
        <v>Summer Project for the Junior Club</v>
      </c>
      <c r="D72" s="13" t="str">
        <f>IF('[1]#export'!A73="","",'[1]#fixed_data'!$B$3)</f>
        <v>GBP</v>
      </c>
      <c r="E72" s="14">
        <f>IF('[1]#export'!A73="","",'[1]#export'!E73)</f>
        <v>6000</v>
      </c>
      <c r="F72" s="15" t="str">
        <f>IF('[1]#export'!A73="","",TEXT('[1]#export'!F73,"yyyy-mm-dd"))</f>
        <v>2020-07-28</v>
      </c>
      <c r="G72" s="15" t="str">
        <f>IF('[1]#export'!A73="","",IF('[1]#export'!J73="","",TEXT('[1]#export'!J73,"yyyy-mm-dd")))</f>
        <v>2020-07-20</v>
      </c>
      <c r="H72" s="13" t="str">
        <f>IF('[1]#export'!A73="","",'[1]#export'!K73)</f>
        <v>1</v>
      </c>
      <c r="I72" s="13" t="str">
        <f>IF('[1]#export'!A73="","",IF(LEFT('[1]#export'!C73,3)="GB-",'[1]#export'!C73,IF(AND(K72="",L72=""),'[1]#fixed_data'!$B$4&amp;SUBSTITUTE(J72," ","-"),IF(K72="","GB-COH-"&amp;L72,IF(LEFT(K72,2)="SC","GB-SC-"&amp;K72,IF(AND(LEFT(K72,1)="1",LEN(K72)=6),"GB-NIC-"&amp;K72,"GB-CHC-"&amp;K72))))))</f>
        <v>GB-CHC-1103322</v>
      </c>
      <c r="J72" s="13" t="str">
        <f>IF('[1]#export'!A73="","",'[1]#export'!B73)</f>
        <v>St Andrew's Club</v>
      </c>
      <c r="K72" s="16" t="str">
        <f>IF('[1]#export'!A73="","",IF(ISBLANK('[1]#export'!C73),"",IF(LEFT('[1]#export'!C73,3)="GB-","",'[1]#export'!C73)))</f>
        <v>1103322</v>
      </c>
      <c r="L72" s="16"/>
      <c r="M72" s="13" t="str">
        <f>IF('[1]#export'!A73="","",IF('[1]#export'!H73="","",'[1]#export'!H73))</f>
        <v>SW1P 2DG</v>
      </c>
      <c r="N72" s="13" t="str">
        <f>IF('[1]#export'!A73="","",IF('[1]#export'!L73="","",IF(LEFT('[1]#export'!L73,4)="http",'[1]#export'!L73,"http://"&amp;TRIM('[1]#export'!L73))))</f>
        <v>https://www.standrewsclub.com/</v>
      </c>
      <c r="O72" s="13" t="str">
        <f>IF('[1]#export'!A73="","",IF('[1]#export'!G73="","",IF(LEFT('[1]#export'!G73,13)="Discretionary","Multiple Boroughs",SUBSTITUTE('[1]#export'!G73,CHAR(10),", "))))</f>
        <v>Westminster</v>
      </c>
      <c r="P72" s="13" t="str">
        <f>IF('[1]#export'!A73="","",'[1]#fixed_data'!$B$5)</f>
        <v>GB-CHC-237725</v>
      </c>
      <c r="Q72" s="13" t="str">
        <f>IF('[1]#export'!A73="","",'[1]#fixed_data'!$B$6)</f>
        <v>John Lyon's Charity</v>
      </c>
      <c r="R72" s="13" t="str">
        <f>IF('[1]#export'!A73="","",IF('[1]#export'!N73="","",'[1]#export'!N73))</f>
        <v>SHAF</v>
      </c>
      <c r="S72" s="17" t="str">
        <f>IF('[1]#export'!A73="","",IF('[1]#export'!M73="","",'[1]#export'!M73))</f>
        <v>COVID-19</v>
      </c>
      <c r="T72" s="17" t="str">
        <f>IF('[1]#export'!A73="","",IF(AND(VALUE('[1]#export'!K73)&gt;12,OR('[1]#export'!M73="Bursary",'[1]#export'!M73="Main Grant")),"Multiple year grants are approved in principle for the full term as outlined but are subject to satisfactory reporting and annual authority from the Charity's Trustee to release each tranche.",""))</f>
        <v/>
      </c>
      <c r="U72" s="17" t="str">
        <f>IF('[1]#export'!A73="","",IF('[1]#export'!Q73="","",'[1]#export'!Q73))</f>
        <v>Direct Project Costs</v>
      </c>
      <c r="V72" s="17" t="str">
        <f>IF('[1]#export'!A73="","",IF('[1]#export'!O73="","",'[1]#export'!O73))</f>
        <v>Youth Clubs &amp; Youth Activities</v>
      </c>
      <c r="W72" s="17" t="str">
        <f>IF('[1]#export'!O73="","",'[1]#export'!$O$2)</f>
        <v>Programme Area</v>
      </c>
      <c r="X72" s="17" t="str">
        <f>IF('[1]#export'!A73="","",IF('[1]#export'!P73="","",'[1]#export'!P73))</f>
        <v>5-11 (Primary Children)</v>
      </c>
      <c r="Y72" s="17" t="str">
        <f>IF('[1]#export'!P73="","",'[1]#export'!$P$2)</f>
        <v>Age Group</v>
      </c>
      <c r="Z72" s="18">
        <f>IF('[1]#export'!A73="","",'[1]#export'!I73)</f>
        <v>44102</v>
      </c>
      <c r="AA72" s="13" t="str">
        <f>IF('[1]#export'!A73="","",'[1]#fixed_data'!$B$8)</f>
        <v>http://jlc.london/</v>
      </c>
    </row>
    <row r="73" spans="1:27">
      <c r="A73" s="13" t="str">
        <f>IF('[1]#export'!A74="","",CONCATENATE('[1]#fixed_data'!$B$2&amp;'[1]#export'!A74))</f>
        <v>360G-JLC-108297</v>
      </c>
      <c r="B73" s="13" t="str">
        <f>IF('[1]#export'!A74="","",CONCATENATE('[1]#export'!N74&amp;" grant to "&amp;'[1]#export'!B74))</f>
        <v>SHAF grant to Sulgrave Club Limited</v>
      </c>
      <c r="C73" s="13" t="str">
        <f>IF('[1]#export'!A74="","",'[1]#export'!D74)</f>
        <v>Sulgrave Summer Holiday Bike Project</v>
      </c>
      <c r="D73" s="13" t="str">
        <f>IF('[1]#export'!A74="","",'[1]#fixed_data'!$B$3)</f>
        <v>GBP</v>
      </c>
      <c r="E73" s="14">
        <f>IF('[1]#export'!A74="","",'[1]#export'!E74)</f>
        <v>6000</v>
      </c>
      <c r="F73" s="15" t="str">
        <f>IF('[1]#export'!A74="","",TEXT('[1]#export'!F74,"yyyy-mm-dd"))</f>
        <v>2020-07-28</v>
      </c>
      <c r="G73" s="15" t="str">
        <f>IF('[1]#export'!A74="","",IF('[1]#export'!J74="","",TEXT('[1]#export'!J74,"yyyy-mm-dd")))</f>
        <v>2020-07-27</v>
      </c>
      <c r="H73" s="13" t="str">
        <f>IF('[1]#export'!A74="","",'[1]#export'!K74)</f>
        <v>1</v>
      </c>
      <c r="I73" s="13" t="str">
        <f>IF('[1]#export'!A74="","",IF(LEFT('[1]#export'!C74,3)="GB-",'[1]#export'!C74,IF(AND(K73="",L73=""),'[1]#fixed_data'!$B$4&amp;SUBSTITUTE(J73," ","-"),IF(K73="","GB-COH-"&amp;L73,IF(LEFT(K73,2)="SC","GB-SC-"&amp;K73,IF(AND(LEFT(K73,1)="1",LEN(K73)=6),"GB-NIC-"&amp;K73,"GB-CHC-"&amp;K73))))))</f>
        <v xml:space="preserve">GB-CHC-1165312 </v>
      </c>
      <c r="J73" s="13" t="str">
        <f>IF('[1]#export'!A74="","",'[1]#export'!B74)</f>
        <v>Sulgrave Club Limited</v>
      </c>
      <c r="K73" s="16" t="str">
        <f>IF('[1]#export'!A74="","",IF(ISBLANK('[1]#export'!C74),"",IF(LEFT('[1]#export'!C74,3)="GB-","",'[1]#export'!C74)))</f>
        <v xml:space="preserve">1165312 </v>
      </c>
      <c r="L73" s="16"/>
      <c r="M73" s="13" t="str">
        <f>IF('[1]#export'!A74="","",IF('[1]#export'!H74="","",'[1]#export'!H74))</f>
        <v>W12 8EU</v>
      </c>
      <c r="N73" s="13" t="str">
        <f>IF('[1]#export'!A74="","",IF('[1]#export'!L74="","",IF(LEFT('[1]#export'!L74,4)="http",'[1]#export'!L74,"http://"&amp;TRIM('[1]#export'!L74))))</f>
        <v>http://www.thesulgraveclub.org.uk</v>
      </c>
      <c r="O73" s="13" t="str">
        <f>IF('[1]#export'!A74="","",IF('[1]#export'!G74="","",IF(LEFT('[1]#export'!G74,13)="Discretionary","Multiple Boroughs",SUBSTITUTE('[1]#export'!G74,CHAR(10),", "))))</f>
        <v>Hammersmith &amp; Fulham, Ealing</v>
      </c>
      <c r="P73" s="13" t="str">
        <f>IF('[1]#export'!A74="","",'[1]#fixed_data'!$B$5)</f>
        <v>GB-CHC-237725</v>
      </c>
      <c r="Q73" s="13" t="str">
        <f>IF('[1]#export'!A74="","",'[1]#fixed_data'!$B$6)</f>
        <v>John Lyon's Charity</v>
      </c>
      <c r="R73" s="13" t="str">
        <f>IF('[1]#export'!A74="","",IF('[1]#export'!N74="","",'[1]#export'!N74))</f>
        <v>SHAF</v>
      </c>
      <c r="S73" s="17" t="str">
        <f>IF('[1]#export'!A74="","",IF('[1]#export'!M74="","",'[1]#export'!M74))</f>
        <v>COVID-19</v>
      </c>
      <c r="T73" s="17" t="str">
        <f>IF('[1]#export'!A74="","",IF(AND(VALUE('[1]#export'!K74)&gt;12,OR('[1]#export'!M74="Bursary",'[1]#export'!M74="Main Grant")),"Multiple year grants are approved in principle for the full term as outlined but are subject to satisfactory reporting and annual authority from the Charity's Trustee to release each tranche.",""))</f>
        <v/>
      </c>
      <c r="U73" s="17" t="str">
        <f>IF('[1]#export'!A74="","",IF('[1]#export'!Q74="","",'[1]#export'!Q74))</f>
        <v>Direct Project Costs</v>
      </c>
      <c r="V73" s="17" t="str">
        <f>IF('[1]#export'!A74="","",IF('[1]#export'!O74="","",'[1]#export'!O74))</f>
        <v>Sport</v>
      </c>
      <c r="W73" s="17" t="str">
        <f>IF('[1]#export'!O74="","",'[1]#export'!$O$2)</f>
        <v>Programme Area</v>
      </c>
      <c r="X73" s="17" t="str">
        <f>IF('[1]#export'!A74="","",IF('[1]#export'!P74="","",'[1]#export'!P74))</f>
        <v>5-19 (School Age CYP)</v>
      </c>
      <c r="Y73" s="17" t="str">
        <f>IF('[1]#export'!P74="","",'[1]#export'!$P$2)</f>
        <v>Age Group</v>
      </c>
      <c r="Z73" s="18">
        <f>IF('[1]#export'!A74="","",'[1]#export'!I74)</f>
        <v>44106</v>
      </c>
      <c r="AA73" s="13" t="str">
        <f>IF('[1]#export'!A74="","",'[1]#fixed_data'!$B$8)</f>
        <v>http://jlc.london/</v>
      </c>
    </row>
    <row r="74" spans="1:27">
      <c r="A74" s="13" t="str">
        <f>IF('[1]#export'!A75="","",CONCATENATE('[1]#fixed_data'!$B$2&amp;'[1]#export'!A75))</f>
        <v>360G-JLC-108288</v>
      </c>
      <c r="B74" s="13" t="str">
        <f>IF('[1]#export'!A75="","",CONCATENATE('[1]#export'!N75&amp;" grant to "&amp;'[1]#export'!B75))</f>
        <v>SHAF grant to Three Bridges Primary School</v>
      </c>
      <c r="C74" s="13" t="str">
        <f>IF('[1]#export'!A75="","",'[1]#export'!D75)</f>
        <v>Let's Leap Summer Camp</v>
      </c>
      <c r="D74" s="13" t="str">
        <f>IF('[1]#export'!A75="","",'[1]#fixed_data'!$B$3)</f>
        <v>GBP</v>
      </c>
      <c r="E74" s="14">
        <f>IF('[1]#export'!A75="","",'[1]#export'!E75)</f>
        <v>5500</v>
      </c>
      <c r="F74" s="15" t="str">
        <f>IF('[1]#export'!A75="","",TEXT('[1]#export'!F75,"yyyy-mm-dd"))</f>
        <v>2020-07-28</v>
      </c>
      <c r="G74" s="15" t="str">
        <f>IF('[1]#export'!A75="","",IF('[1]#export'!J75="","",TEXT('[1]#export'!J75,"yyyy-mm-dd")))</f>
        <v>2020-07-20</v>
      </c>
      <c r="H74" s="13" t="str">
        <f>IF('[1]#export'!A75="","",'[1]#export'!K75)</f>
        <v>12</v>
      </c>
      <c r="I74" s="20" t="s">
        <v>31</v>
      </c>
      <c r="J74" s="13" t="str">
        <f>IF('[1]#export'!A75="","",'[1]#export'!B75)</f>
        <v>Three Bridges Primary School</v>
      </c>
      <c r="K74" s="16" t="str">
        <f>IF('[1]#export'!A75="","",IF(ISBLANK('[1]#export'!C75),"",IF(LEFT('[1]#export'!C75,3)="GB-","",'[1]#export'!C75)))</f>
        <v/>
      </c>
      <c r="L74" s="16"/>
      <c r="M74" s="13" t="str">
        <f>IF('[1]#export'!A75="","",IF('[1]#export'!H75="","",'[1]#export'!H75))</f>
        <v>UB2 4HT</v>
      </c>
      <c r="N74" s="13" t="str">
        <f>IF('[1]#export'!A75="","",IF('[1]#export'!L75="","",IF(LEFT('[1]#export'!L75,4)="http",'[1]#export'!L75,"http://"&amp;TRIM('[1]#export'!L75))))</f>
        <v>http://www.threebridgesprimary.co.uk</v>
      </c>
      <c r="O74" s="13" t="str">
        <f>IF('[1]#export'!A75="","",IF('[1]#export'!G75="","",IF(LEFT('[1]#export'!G75,13)="Discretionary","Multiple Boroughs",SUBSTITUTE('[1]#export'!G75,CHAR(10),", "))))</f>
        <v>Ealing</v>
      </c>
      <c r="P74" s="13" t="str">
        <f>IF('[1]#export'!A75="","",'[1]#fixed_data'!$B$5)</f>
        <v>GB-CHC-237725</v>
      </c>
      <c r="Q74" s="13" t="str">
        <f>IF('[1]#export'!A75="","",'[1]#fixed_data'!$B$6)</f>
        <v>John Lyon's Charity</v>
      </c>
      <c r="R74" s="13" t="str">
        <f>IF('[1]#export'!A75="","",IF('[1]#export'!N75="","",'[1]#export'!N75))</f>
        <v>SHAF</v>
      </c>
      <c r="S74" s="17" t="str">
        <f>IF('[1]#export'!A75="","",IF('[1]#export'!M75="","",'[1]#export'!M75))</f>
        <v>COVID-19</v>
      </c>
      <c r="T74" s="17" t="str">
        <f>IF('[1]#export'!A75="","",IF(AND(VALUE('[1]#export'!K75)&gt;12,OR('[1]#export'!M75="Bursary",'[1]#export'!M75="Main Grant")),"Multiple year grants are approved in principle for the full term as outlined but are subject to satisfactory reporting and annual authority from the Charity's Trustee to release each tranche.",""))</f>
        <v/>
      </c>
      <c r="U74" s="17" t="str">
        <f>IF('[1]#export'!A75="","",IF('[1]#export'!Q75="","",'[1]#export'!Q75))</f>
        <v>Salary Costs</v>
      </c>
      <c r="V74" s="17" t="str">
        <f>IF('[1]#export'!A75="","",IF('[1]#export'!O75="","",'[1]#export'!O75))</f>
        <v>Children &amp; Families</v>
      </c>
      <c r="W74" s="17" t="str">
        <f>IF('[1]#export'!O75="","",'[1]#export'!$O$2)</f>
        <v>Programme Area</v>
      </c>
      <c r="X74" s="17" t="str">
        <f>IF('[1]#export'!A75="","",IF('[1]#export'!P75="","",'[1]#export'!P75))</f>
        <v>5-11 (Primary Children)</v>
      </c>
      <c r="Y74" s="17" t="str">
        <f>IF('[1]#export'!P75="","",'[1]#export'!$P$2)</f>
        <v>Age Group</v>
      </c>
      <c r="Z74" s="18">
        <f>IF('[1]#export'!A75="","",'[1]#export'!I75)</f>
        <v>44040</v>
      </c>
      <c r="AA74" s="13" t="str">
        <f>IF('[1]#export'!A75="","",'[1]#fixed_data'!$B$8)</f>
        <v>http://jlc.london/</v>
      </c>
    </row>
    <row r="75" spans="1:27">
      <c r="A75" s="13" t="str">
        <f>IF('[1]#export'!A76="","",CONCATENATE('[1]#fixed_data'!$B$2&amp;'[1]#export'!A76))</f>
        <v>360G-JLC-108271</v>
      </c>
      <c r="B75" s="13" t="str">
        <f>IF('[1]#export'!A76="","",CONCATENATE('[1]#export'!N76&amp;" grant to "&amp;'[1]#export'!B76))</f>
        <v>SHAF grant to Creative Futures</v>
      </c>
      <c r="C75" s="13" t="str">
        <f>IF('[1]#export'!A76="","",'[1]#export'!D76)</f>
        <v>Creative Club Pop-up</v>
      </c>
      <c r="D75" s="13" t="str">
        <f>IF('[1]#export'!A76="","",'[1]#fixed_data'!$B$3)</f>
        <v>GBP</v>
      </c>
      <c r="E75" s="14">
        <f>IF('[1]#export'!A76="","",'[1]#export'!E76)</f>
        <v>5800</v>
      </c>
      <c r="F75" s="15" t="str">
        <f>IF('[1]#export'!A76="","",TEXT('[1]#export'!F76,"yyyy-mm-dd"))</f>
        <v>2020-07-27</v>
      </c>
      <c r="G75" s="15" t="str">
        <f>IF('[1]#export'!A76="","",IF('[1]#export'!J76="","",TEXT('[1]#export'!J76,"yyyy-mm-dd")))</f>
        <v>2020-08-10</v>
      </c>
      <c r="H75" s="13" t="str">
        <f>IF('[1]#export'!A76="","",'[1]#export'!K76)</f>
        <v>12</v>
      </c>
      <c r="I75" s="13" t="str">
        <f>IF('[1]#export'!A76="","",IF(LEFT('[1]#export'!C76,3)="GB-",'[1]#export'!C76,IF(AND(K75="",L75=""),'[1]#fixed_data'!$B$4&amp;SUBSTITUTE(J75," ","-"),IF(K75="","GB-COH-"&amp;L75,IF(LEFT(K75,2)="SC","GB-SC-"&amp;K75,IF(AND(LEFT(K75,1)="1",LEN(K75)=6),"GB-NIC-"&amp;K75,"GB-CHC-"&amp;K75))))))</f>
        <v>GB-CHC-1143459</v>
      </c>
      <c r="J75" s="13" t="str">
        <f>IF('[1]#export'!A76="","",'[1]#export'!B76)</f>
        <v>Creative Futures</v>
      </c>
      <c r="K75" s="16" t="str">
        <f>IF('[1]#export'!A76="","",IF(ISBLANK('[1]#export'!C76),"",IF(LEFT('[1]#export'!C76,3)="GB-","",'[1]#export'!C76)))</f>
        <v>1143459</v>
      </c>
      <c r="L75" s="16"/>
      <c r="M75" s="13" t="str">
        <f>IF('[1]#export'!A76="","",IF('[1]#export'!H76="","",'[1]#export'!H76))</f>
        <v>W10 4JL</v>
      </c>
      <c r="N75" s="13" t="str">
        <f>IF('[1]#export'!A76="","",IF('[1]#export'!L76="","",IF(LEFT('[1]#export'!L76,4)="http",'[1]#export'!L76,"http://"&amp;TRIM('[1]#export'!L76))))</f>
        <v>http://www.creativefuturesuk.com</v>
      </c>
      <c r="O75" s="13" t="str">
        <f>IF('[1]#export'!A76="","",IF('[1]#export'!G76="","",IF(LEFT('[1]#export'!G76,13)="Discretionary","Multiple Boroughs",SUBSTITUTE('[1]#export'!G76,CHAR(10),", "))))</f>
        <v>Barnet, Brent, Camden</v>
      </c>
      <c r="P75" s="13" t="str">
        <f>IF('[1]#export'!A76="","",'[1]#fixed_data'!$B$5)</f>
        <v>GB-CHC-237725</v>
      </c>
      <c r="Q75" s="13" t="str">
        <f>IF('[1]#export'!A76="","",'[1]#fixed_data'!$B$6)</f>
        <v>John Lyon's Charity</v>
      </c>
      <c r="R75" s="13" t="str">
        <f>IF('[1]#export'!A76="","",IF('[1]#export'!N76="","",'[1]#export'!N76))</f>
        <v>SHAF</v>
      </c>
      <c r="S75" s="17" t="str">
        <f>IF('[1]#export'!A76="","",IF('[1]#export'!M76="","",'[1]#export'!M76))</f>
        <v>COVID-19</v>
      </c>
      <c r="T75" s="17" t="str">
        <f>IF('[1]#export'!A76="","",IF(AND(VALUE('[1]#export'!K76)&gt;12,OR('[1]#export'!M76="Bursary",'[1]#export'!M76="Main Grant")),"Multiple year grants are approved in principle for the full term as outlined but are subject to satisfactory reporting and annual authority from the Charity's Trustee to release each tranche.",""))</f>
        <v/>
      </c>
      <c r="U75" s="17" t="str">
        <f>IF('[1]#export'!A76="","",IF('[1]#export'!Q76="","",'[1]#export'!Q76))</f>
        <v>Direct Project Costs</v>
      </c>
      <c r="V75" s="17" t="str">
        <f>IF('[1]#export'!A76="","",IF('[1]#export'!O76="","",'[1]#export'!O76))</f>
        <v>Arts &amp; Science</v>
      </c>
      <c r="W75" s="17" t="str">
        <f>IF('[1]#export'!O76="","",'[1]#export'!$O$2)</f>
        <v>Programme Area</v>
      </c>
      <c r="X75" s="17" t="str">
        <f>IF('[1]#export'!A76="","",IF('[1]#export'!P76="","",'[1]#export'!P76))</f>
        <v>5-11 (Primary Children)</v>
      </c>
      <c r="Y75" s="17" t="str">
        <f>IF('[1]#export'!P76="","",'[1]#export'!$P$2)</f>
        <v>Age Group</v>
      </c>
      <c r="Z75" s="18">
        <f>IF('[1]#export'!A76="","",'[1]#export'!I76)</f>
        <v>44104</v>
      </c>
      <c r="AA75" s="13" t="str">
        <f>IF('[1]#export'!A76="","",'[1]#fixed_data'!$B$8)</f>
        <v>http://jlc.london/</v>
      </c>
    </row>
    <row r="76" spans="1:27">
      <c r="A76" s="13" t="str">
        <f>IF('[1]#export'!A77="","",CONCATENATE('[1]#fixed_data'!$B$2&amp;'[1]#export'!A77))</f>
        <v>360G-JLC-108249</v>
      </c>
      <c r="B76" s="13" t="str">
        <f>IF('[1]#export'!A77="","",CONCATENATE('[1]#export'!N77&amp;" grant to "&amp;'[1]#export'!B77))</f>
        <v>SHAF grant to Avenues Youth Project</v>
      </c>
      <c r="C76" s="13" t="str">
        <f>IF('[1]#export'!A77="","",'[1]#export'!D77)</f>
        <v>Freestyle Wednesday (Summer programme)</v>
      </c>
      <c r="D76" s="13" t="str">
        <f>IF('[1]#export'!A77="","",'[1]#fixed_data'!$B$3)</f>
        <v>GBP</v>
      </c>
      <c r="E76" s="14">
        <f>IF('[1]#export'!A77="","",'[1]#export'!E77)</f>
        <v>5000</v>
      </c>
      <c r="F76" s="15" t="str">
        <f>IF('[1]#export'!A77="","",TEXT('[1]#export'!F77,"yyyy-mm-dd"))</f>
        <v>2020-07-23</v>
      </c>
      <c r="G76" s="15" t="str">
        <f>IF('[1]#export'!A77="","",IF('[1]#export'!J77="","",TEXT('[1]#export'!J77,"yyyy-mm-dd")))</f>
        <v>2020-07-22</v>
      </c>
      <c r="H76" s="13" t="str">
        <f>IF('[1]#export'!A77="","",'[1]#export'!K77)</f>
        <v>1</v>
      </c>
      <c r="I76" s="13" t="str">
        <f>IF('[1]#export'!A77="","",IF(LEFT('[1]#export'!C77,3)="GB-",'[1]#export'!C77,IF(AND(K76="",L76=""),'[1]#fixed_data'!$B$4&amp;SUBSTITUTE(J76," ","-"),IF(K76="","GB-COH-"&amp;L76,IF(LEFT(K76,2)="SC","GB-SC-"&amp;K76,IF(AND(LEFT(K76,1)="1",LEN(K76)=6),"GB-NIC-"&amp;K76,"GB-CHC-"&amp;K76))))))</f>
        <v>GB-CHC-1090210</v>
      </c>
      <c r="J76" s="13" t="str">
        <f>IF('[1]#export'!A77="","",'[1]#export'!B77)</f>
        <v>Avenues Youth Project</v>
      </c>
      <c r="K76" s="16" t="str">
        <f>IF('[1]#export'!A77="","",IF(ISBLANK('[1]#export'!C77),"",IF(LEFT('[1]#export'!C77,3)="GB-","",'[1]#export'!C77)))</f>
        <v>1090210</v>
      </c>
      <c r="L76" s="16"/>
      <c r="M76" s="13" t="str">
        <f>IF('[1]#export'!A77="","",IF('[1]#export'!H77="","",'[1]#export'!H77))</f>
        <v>W10 4RS</v>
      </c>
      <c r="N76" s="13" t="str">
        <f>IF('[1]#export'!A77="","",IF('[1]#export'!L77="","",IF(LEFT('[1]#export'!L77,4)="http",'[1]#export'!L77,"http://"&amp;TRIM('[1]#export'!L77))))</f>
        <v>http://www.Avenues.org.uk</v>
      </c>
      <c r="O76" s="13" t="str">
        <f>IF('[1]#export'!A77="","",IF('[1]#export'!G77="","",IF(LEFT('[1]#export'!G77,13)="Discretionary","Multiple Boroughs",SUBSTITUTE('[1]#export'!G77,CHAR(10),", "))))</f>
        <v>Westminster, Brent</v>
      </c>
      <c r="P76" s="13" t="str">
        <f>IF('[1]#export'!A77="","",'[1]#fixed_data'!$B$5)</f>
        <v>GB-CHC-237725</v>
      </c>
      <c r="Q76" s="13" t="str">
        <f>IF('[1]#export'!A77="","",'[1]#fixed_data'!$B$6)</f>
        <v>John Lyon's Charity</v>
      </c>
      <c r="R76" s="13" t="str">
        <f>IF('[1]#export'!A77="","",IF('[1]#export'!N77="","",'[1]#export'!N77))</f>
        <v>SHAF</v>
      </c>
      <c r="S76" s="17" t="str">
        <f>IF('[1]#export'!A77="","",IF('[1]#export'!M77="","",'[1]#export'!M77))</f>
        <v>COVID-19</v>
      </c>
      <c r="T76" s="17" t="str">
        <f>IF('[1]#export'!A77="","",IF(AND(VALUE('[1]#export'!K77)&gt;12,OR('[1]#export'!M77="Bursary",'[1]#export'!M77="Main Grant")),"Multiple year grants are approved in principle for the full term as outlined but are subject to satisfactory reporting and annual authority from the Charity's Trustee to release each tranche.",""))</f>
        <v/>
      </c>
      <c r="U76" s="17" t="str">
        <f>IF('[1]#export'!A77="","",IF('[1]#export'!Q77="","",'[1]#export'!Q77))</f>
        <v>Direct Project Costs</v>
      </c>
      <c r="V76" s="17" t="str">
        <f>IF('[1]#export'!A77="","",IF('[1]#export'!O77="","",'[1]#export'!O77))</f>
        <v>Youth Clubs &amp; Youth Activities</v>
      </c>
      <c r="W76" s="17" t="str">
        <f>IF('[1]#export'!O77="","",'[1]#export'!$O$2)</f>
        <v>Programme Area</v>
      </c>
      <c r="X76" s="17" t="str">
        <f>IF('[1]#export'!A77="","",IF('[1]#export'!P77="","",'[1]#export'!P77))</f>
        <v>11-19 (Secondary YP)</v>
      </c>
      <c r="Y76" s="17" t="str">
        <f>IF('[1]#export'!P77="","",'[1]#export'!$P$2)</f>
        <v>Age Group</v>
      </c>
      <c r="Z76" s="18">
        <f>IF('[1]#export'!A77="","",'[1]#export'!I77)</f>
        <v>44116</v>
      </c>
      <c r="AA76" s="13" t="str">
        <f>IF('[1]#export'!A77="","",'[1]#fixed_data'!$B$8)</f>
        <v>http://jlc.london/</v>
      </c>
    </row>
    <row r="77" spans="1:27">
      <c r="A77" s="13" t="str">
        <f>IF('[1]#export'!A78="","",CONCATENATE('[1]#fixed_data'!$B$2&amp;'[1]#export'!A78))</f>
        <v>360G-JLC-108240</v>
      </c>
      <c r="B77" s="13" t="str">
        <f>IF('[1]#export'!A78="","",CONCATENATE('[1]#export'!N78&amp;" grant to "&amp;'[1]#export'!B78))</f>
        <v>SHAF grant to Ball Out Community</v>
      </c>
      <c r="C77" s="13" t="str">
        <f>IF('[1]#export'!A78="","",'[1]#export'!D78)</f>
        <v>Ball Out Summer Coaching 2020</v>
      </c>
      <c r="D77" s="13" t="str">
        <f>IF('[1]#export'!A78="","",'[1]#fixed_data'!$B$3)</f>
        <v>GBP</v>
      </c>
      <c r="E77" s="14">
        <f>IF('[1]#export'!A78="","",'[1]#export'!E78)</f>
        <v>4500</v>
      </c>
      <c r="F77" s="15" t="str">
        <f>IF('[1]#export'!A78="","",TEXT('[1]#export'!F78,"yyyy-mm-dd"))</f>
        <v>2020-07-20</v>
      </c>
      <c r="G77" s="15" t="str">
        <f>IF('[1]#export'!A78="","",IF('[1]#export'!J78="","",TEXT('[1]#export'!J78,"yyyy-mm-dd")))</f>
        <v>2020-08-10</v>
      </c>
      <c r="H77" s="13" t="str">
        <f>IF('[1]#export'!A78="","",'[1]#export'!K78)</f>
        <v>1</v>
      </c>
      <c r="I77" s="13" t="str">
        <f>IF('[1]#export'!A78="","",IF(LEFT('[1]#export'!C78,3)="GB-",'[1]#export'!C78,IF(AND(K77="",L77=""),'[1]#fixed_data'!$B$4&amp;SUBSTITUTE(J77," ","-"),IF(K77="","GB-COH-"&amp;L77,IF(LEFT(K77,2)="SC","GB-SC-"&amp;K77,IF(AND(LEFT(K77,1)="1",LEN(K77)=6),"GB-NIC-"&amp;K77,"GB-CHC-"&amp;K77))))))</f>
        <v>GB-CHC-1176395</v>
      </c>
      <c r="J77" s="13" t="str">
        <f>IF('[1]#export'!A78="","",'[1]#export'!B78)</f>
        <v>Ball Out Community</v>
      </c>
      <c r="K77" s="16" t="str">
        <f>IF('[1]#export'!A78="","",IF(ISBLANK('[1]#export'!C78),"",IF(LEFT('[1]#export'!C78,3)="GB-","",'[1]#export'!C78)))</f>
        <v>1176395</v>
      </c>
      <c r="L77" s="16"/>
      <c r="M77" s="13" t="str">
        <f>IF('[1]#export'!A78="","",IF('[1]#export'!H78="","",'[1]#export'!H78))</f>
        <v>UB10 9DW</v>
      </c>
      <c r="N77" s="13" t="str">
        <f>IF('[1]#export'!A78="","",IF('[1]#export'!L78="","",IF(LEFT('[1]#export'!L78,4)="http",'[1]#export'!L78,"http://"&amp;TRIM('[1]#export'!L78))))</f>
        <v>https://www.ball-out.co.uk/</v>
      </c>
      <c r="O77" s="13" t="str">
        <f>IF('[1]#export'!A78="","",IF('[1]#export'!G78="","",IF(LEFT('[1]#export'!G78,13)="Discretionary","Multiple Boroughs",SUBSTITUTE('[1]#export'!G78,CHAR(10),", "))))</f>
        <v>Barnet, Camden, Hammersmith &amp; Fulham, Harrow</v>
      </c>
      <c r="P77" s="13" t="str">
        <f>IF('[1]#export'!A78="","",'[1]#fixed_data'!$B$5)</f>
        <v>GB-CHC-237725</v>
      </c>
      <c r="Q77" s="13" t="str">
        <f>IF('[1]#export'!A78="","",'[1]#fixed_data'!$B$6)</f>
        <v>John Lyon's Charity</v>
      </c>
      <c r="R77" s="13" t="str">
        <f>IF('[1]#export'!A78="","",IF('[1]#export'!N78="","",'[1]#export'!N78))</f>
        <v>SHAF</v>
      </c>
      <c r="S77" s="17" t="str">
        <f>IF('[1]#export'!A78="","",IF('[1]#export'!M78="","",'[1]#export'!M78))</f>
        <v>COVID-19</v>
      </c>
      <c r="T77" s="17" t="str">
        <f>IF('[1]#export'!A78="","",IF(AND(VALUE('[1]#export'!K78)&gt;12,OR('[1]#export'!M78="Bursary",'[1]#export'!M78="Main Grant")),"Multiple year grants are approved in principle for the full term as outlined but are subject to satisfactory reporting and annual authority from the Charity's Trustee to release each tranche.",""))</f>
        <v/>
      </c>
      <c r="U77" s="17" t="str">
        <f>IF('[1]#export'!A78="","",IF('[1]#export'!Q78="","",'[1]#export'!Q78))</f>
        <v>Salary Costs</v>
      </c>
      <c r="V77" s="17" t="str">
        <f>IF('[1]#export'!A78="","",IF('[1]#export'!O78="","",'[1]#export'!O78))</f>
        <v>Sport</v>
      </c>
      <c r="W77" s="17" t="str">
        <f>IF('[1]#export'!O78="","",'[1]#export'!$O$2)</f>
        <v>Programme Area</v>
      </c>
      <c r="X77" s="17" t="str">
        <f>IF('[1]#export'!A78="","",IF('[1]#export'!P78="","",'[1]#export'!P78))</f>
        <v>11-19 (Secondary YP)</v>
      </c>
      <c r="Y77" s="17" t="str">
        <f>IF('[1]#export'!P78="","",'[1]#export'!$P$2)</f>
        <v>Age Group</v>
      </c>
      <c r="Z77" s="18">
        <f>IF('[1]#export'!A78="","",'[1]#export'!I78)</f>
        <v>44109</v>
      </c>
      <c r="AA77" s="13" t="str">
        <f>IF('[1]#export'!A78="","",'[1]#fixed_data'!$B$8)</f>
        <v>http://jlc.london/</v>
      </c>
    </row>
    <row r="78" spans="1:27">
      <c r="A78" s="13" t="str">
        <f>IF('[1]#export'!A79="","",CONCATENATE('[1]#fixed_data'!$B$2&amp;'[1]#export'!A79))</f>
        <v>360G-JLC-108265</v>
      </c>
      <c r="B78" s="13" t="str">
        <f>IF('[1]#export'!A79="","",CONCATENATE('[1]#export'!N79&amp;" grant to "&amp;'[1]#export'!B79))</f>
        <v>COVID-19 grant to Caxton Youth Organisation</v>
      </c>
      <c r="C78" s="13" t="str">
        <f>IF('[1]#export'!A79="","",'[1]#export'!D79)</f>
        <v>COVID-19: LCR Wave 3 - Core Costs</v>
      </c>
      <c r="D78" s="13" t="str">
        <f>IF('[1]#export'!A79="","",'[1]#fixed_data'!$B$3)</f>
        <v>GBP</v>
      </c>
      <c r="E78" s="14">
        <f>IF('[1]#export'!A79="","",'[1]#export'!E79)</f>
        <v>14000</v>
      </c>
      <c r="F78" s="15" t="str">
        <f>IF('[1]#export'!A79="","",TEXT('[1]#export'!F79,"yyyy-mm-dd"))</f>
        <v>2020-07-20</v>
      </c>
      <c r="G78" s="15" t="str">
        <f>IF('[1]#export'!A79="","",IF('[1]#export'!J79="","",TEXT('[1]#export'!J79,"yyyy-mm-dd")))</f>
        <v>2020-09-01</v>
      </c>
      <c r="H78" s="13" t="str">
        <f>IF('[1]#export'!A79="","",'[1]#export'!K79)</f>
        <v>6</v>
      </c>
      <c r="I78" s="13" t="str">
        <f>IF('[1]#export'!A79="","",IF(LEFT('[1]#export'!C79,3)="GB-",'[1]#export'!C79,IF(AND(K78="",L78=""),'[1]#fixed_data'!$B$4&amp;SUBSTITUTE(J78," ","-"),IF(K78="","GB-COH-"&amp;L78,IF(LEFT(K78,2)="SC","GB-SC-"&amp;K78,IF(AND(LEFT(K78,1)="1",LEN(K78)=6),"GB-NIC-"&amp;K78,"GB-CHC-"&amp;K78))))))</f>
        <v>GB-CHC-1090549</v>
      </c>
      <c r="J78" s="13" t="str">
        <f>IF('[1]#export'!A79="","",'[1]#export'!B79)</f>
        <v>Caxton Youth Organisation</v>
      </c>
      <c r="K78" s="16" t="str">
        <f>IF('[1]#export'!A79="","",IF(ISBLANK('[1]#export'!C79),"",IF(LEFT('[1]#export'!C79,3)="GB-","",'[1]#export'!C79)))</f>
        <v>1090549</v>
      </c>
      <c r="L78" s="16"/>
      <c r="M78" s="13" t="str">
        <f>IF('[1]#export'!A79="","",IF('[1]#export'!H79="","",'[1]#export'!H79))</f>
        <v>SW1V 4JF</v>
      </c>
      <c r="N78" s="13" t="str">
        <f>IF('[1]#export'!A79="","",IF('[1]#export'!L79="","",IF(LEFT('[1]#export'!L79,4)="http",'[1]#export'!L79,"http://"&amp;TRIM('[1]#export'!L79))))</f>
        <v>http://www.caxtonyouth.org</v>
      </c>
      <c r="O78" s="13" t="str">
        <f>IF('[1]#export'!A79="","",IF('[1]#export'!G79="","",IF(LEFT('[1]#export'!G79,13)="Discretionary","Multiple Boroughs",SUBSTITUTE('[1]#export'!G79,CHAR(10),", "))))</f>
        <v>Westminster</v>
      </c>
      <c r="P78" s="13" t="str">
        <f>IF('[1]#export'!A79="","",'[1]#fixed_data'!$B$5)</f>
        <v>GB-CHC-237725</v>
      </c>
      <c r="Q78" s="13" t="str">
        <f>IF('[1]#export'!A79="","",'[1]#fixed_data'!$B$6)</f>
        <v>John Lyon's Charity</v>
      </c>
      <c r="R78" s="13" t="str">
        <f>IF('[1]#export'!A79="","",IF('[1]#export'!N79="","",'[1]#export'!N79))</f>
        <v>COVID-19</v>
      </c>
      <c r="S78" s="17" t="str">
        <f>IF('[1]#export'!A79="","",IF('[1]#export'!M79="","",'[1]#export'!M79))</f>
        <v>COVID-19</v>
      </c>
      <c r="T78" s="17" t="str">
        <f>IF('[1]#export'!A79="","",IF(AND(VALUE('[1]#export'!K79)&gt;12,OR('[1]#export'!M79="Bursary",'[1]#export'!M79="Main Grant")),"Multiple year grants are approved in principle for the full term as outlined but are subject to satisfactory reporting and annual authority from the Charity's Trustee to release each tranche.",""))</f>
        <v/>
      </c>
      <c r="U78" s="17" t="str">
        <f>IF('[1]#export'!A79="","",IF('[1]#export'!Q79="","",'[1]#export'!Q79))</f>
        <v>Salary Costs</v>
      </c>
      <c r="V78" s="17" t="str">
        <f>IF('[1]#export'!A79="","",IF('[1]#export'!O79="","",'[1]#export'!O79))</f>
        <v>Special Needs &amp; Disabilities</v>
      </c>
      <c r="W78" s="17" t="str">
        <f>IF('[1]#export'!O79="","",'[1]#export'!$O$2)</f>
        <v>Programme Area</v>
      </c>
      <c r="X78" s="17" t="str">
        <f>IF('[1]#export'!A79="","",IF('[1]#export'!P79="","",'[1]#export'!P79))</f>
        <v>11-25 (Secondary+ YP)</v>
      </c>
      <c r="Y78" s="17" t="str">
        <f>IF('[1]#export'!P79="","",'[1]#export'!$P$2)</f>
        <v>Age Group</v>
      </c>
      <c r="Z78" s="18">
        <f>IF('[1]#export'!A79="","",'[1]#export'!I79)</f>
        <v>44034</v>
      </c>
      <c r="AA78" s="13" t="str">
        <f>IF('[1]#export'!A79="","",'[1]#fixed_data'!$B$8)</f>
        <v>http://jlc.london/</v>
      </c>
    </row>
    <row r="79" spans="1:27">
      <c r="A79" s="13" t="str">
        <f>IF('[1]#export'!A80="","",CONCATENATE('[1]#fixed_data'!$B$2&amp;'[1]#export'!A80))</f>
        <v>360G-JLC-108262</v>
      </c>
      <c r="B79" s="13" t="str">
        <f>IF('[1]#export'!A80="","",CONCATENATE('[1]#export'!N80&amp;" grant to "&amp;'[1]#export'!B80))</f>
        <v>SHAF grant to Colindale Communities Trust</v>
      </c>
      <c r="C79" s="13" t="str">
        <f>IF('[1]#export'!A80="","",'[1]#export'!D80)</f>
        <v>Grahame Park Summer Holiday Youth Scheme</v>
      </c>
      <c r="D79" s="13" t="str">
        <f>IF('[1]#export'!A80="","",'[1]#fixed_data'!$B$3)</f>
        <v>GBP</v>
      </c>
      <c r="E79" s="14">
        <f>IF('[1]#export'!A80="","",'[1]#export'!E80)</f>
        <v>6000</v>
      </c>
      <c r="F79" s="15" t="str">
        <f>IF('[1]#export'!A80="","",TEXT('[1]#export'!F80,"yyyy-mm-dd"))</f>
        <v>2020-07-20</v>
      </c>
      <c r="G79" s="15" t="str">
        <f>IF('[1]#export'!A80="","",IF('[1]#export'!J80="","",TEXT('[1]#export'!J80,"yyyy-mm-dd")))</f>
        <v>2020-07-27</v>
      </c>
      <c r="H79" s="13" t="str">
        <f>IF('[1]#export'!A80="","",'[1]#export'!K80)</f>
        <v>12</v>
      </c>
      <c r="I79" s="13" t="str">
        <f>IF('[1]#export'!A80="","",IF(LEFT('[1]#export'!C80,3)="GB-",'[1]#export'!C80,IF(AND(K79="",L79=""),'[1]#fixed_data'!$B$4&amp;SUBSTITUTE(J79," ","-"),IF(K79="","GB-COH-"&amp;L79,IF(LEFT(K79,2)="SC","GB-SC-"&amp;K79,IF(AND(LEFT(K79,1)="1",LEN(K79)=6),"GB-NIC-"&amp;K79,"GB-CHC-"&amp;K79))))))</f>
        <v>GB-CHC-1103854</v>
      </c>
      <c r="J79" s="13" t="str">
        <f>IF('[1]#export'!A80="","",'[1]#export'!B80)</f>
        <v>Colindale Communities Trust</v>
      </c>
      <c r="K79" s="16" t="str">
        <f>IF('[1]#export'!A80="","",IF(ISBLANK('[1]#export'!C80),"",IF(LEFT('[1]#export'!C80,3)="GB-","",'[1]#export'!C80)))</f>
        <v>1103854</v>
      </c>
      <c r="L79" s="16"/>
      <c r="M79" s="13" t="str">
        <f>IF('[1]#export'!A80="","",IF('[1]#export'!H80="","",'[1]#export'!H80))</f>
        <v>NW9 5XB</v>
      </c>
      <c r="N79" s="13" t="str">
        <f>IF('[1]#export'!A80="","",IF('[1]#export'!L80="","",IF(LEFT('[1]#export'!L80,4)="http",'[1]#export'!L80,"http://"&amp;TRIM('[1]#export'!L80))))</f>
        <v>http://www.colindalecommunity.org</v>
      </c>
      <c r="O79" s="13" t="str">
        <f>IF('[1]#export'!A80="","",IF('[1]#export'!G80="","",IF(LEFT('[1]#export'!G80,13)="Discretionary","Multiple Boroughs",SUBSTITUTE('[1]#export'!G80,CHAR(10),", "))))</f>
        <v>Barnet</v>
      </c>
      <c r="P79" s="13" t="str">
        <f>IF('[1]#export'!A80="","",'[1]#fixed_data'!$B$5)</f>
        <v>GB-CHC-237725</v>
      </c>
      <c r="Q79" s="13" t="str">
        <f>IF('[1]#export'!A80="","",'[1]#fixed_data'!$B$6)</f>
        <v>John Lyon's Charity</v>
      </c>
      <c r="R79" s="13" t="str">
        <f>IF('[1]#export'!A80="","",IF('[1]#export'!N80="","",'[1]#export'!N80))</f>
        <v>SHAF</v>
      </c>
      <c r="S79" s="17" t="str">
        <f>IF('[1]#export'!A80="","",IF('[1]#export'!M80="","",'[1]#export'!M80))</f>
        <v>COVID-19</v>
      </c>
      <c r="T79" s="17" t="str">
        <f>IF('[1]#export'!A80="","",IF(AND(VALUE('[1]#export'!K80)&gt;12,OR('[1]#export'!M80="Bursary",'[1]#export'!M80="Main Grant")),"Multiple year grants are approved in principle for the full term as outlined but are subject to satisfactory reporting and annual authority from the Charity's Trustee to release each tranche.",""))</f>
        <v/>
      </c>
      <c r="U79" s="17" t="str">
        <f>IF('[1]#export'!A80="","",IF('[1]#export'!Q80="","",'[1]#export'!Q80))</f>
        <v>Direct Project Costs</v>
      </c>
      <c r="V79" s="17" t="str">
        <f>IF('[1]#export'!A80="","",IF('[1]#export'!O80="","",'[1]#export'!O80))</f>
        <v>Youth Clubs &amp; Youth Activities</v>
      </c>
      <c r="W79" s="17" t="str">
        <f>IF('[1]#export'!O80="","",'[1]#export'!$O$2)</f>
        <v>Programme Area</v>
      </c>
      <c r="X79" s="17" t="str">
        <f>IF('[1]#export'!A80="","",IF('[1]#export'!P80="","",'[1]#export'!P80))</f>
        <v>5-19 (School Age CYP)</v>
      </c>
      <c r="Y79" s="17" t="str">
        <f>IF('[1]#export'!P80="","",'[1]#export'!$P$2)</f>
        <v>Age Group</v>
      </c>
      <c r="Z79" s="18">
        <f>IF('[1]#export'!A80="","",'[1]#export'!I80)</f>
        <v>44115</v>
      </c>
      <c r="AA79" s="13" t="str">
        <f>IF('[1]#export'!A80="","",'[1]#fixed_data'!$B$8)</f>
        <v>http://jlc.london/</v>
      </c>
    </row>
    <row r="80" spans="1:27">
      <c r="A80" s="13" t="str">
        <f>IF('[1]#export'!A81="","",CONCATENATE('[1]#fixed_data'!$B$2&amp;'[1]#export'!A81))</f>
        <v>360G-JLC-108253</v>
      </c>
      <c r="B80" s="13" t="str">
        <f>IF('[1]#export'!A81="","",CONCATENATE('[1]#export'!N81&amp;" grant to "&amp;'[1]#export'!B81))</f>
        <v>SHAF grant to Create (Arts) Limited</v>
      </c>
      <c r="C80" s="13" t="str">
        <f>IF('[1]#export'!A81="","",'[1]#export'!D81)</f>
        <v>inspired:arts ~ Ealing</v>
      </c>
      <c r="D80" s="13" t="str">
        <f>IF('[1]#export'!A81="","",'[1]#fixed_data'!$B$3)</f>
        <v>GBP</v>
      </c>
      <c r="E80" s="14">
        <f>IF('[1]#export'!A81="","",'[1]#export'!E81)</f>
        <v>3000</v>
      </c>
      <c r="F80" s="15" t="str">
        <f>IF('[1]#export'!A81="","",TEXT('[1]#export'!F81,"yyyy-mm-dd"))</f>
        <v>2020-07-20</v>
      </c>
      <c r="G80" s="15" t="str">
        <f>IF('[1]#export'!A81="","",IF('[1]#export'!J81="","",TEXT('[1]#export'!J81,"yyyy-mm-dd")))</f>
        <v>2020-07-28</v>
      </c>
      <c r="H80" s="13" t="str">
        <f>IF('[1]#export'!A81="","",'[1]#export'!K81)</f>
        <v>2</v>
      </c>
      <c r="I80" s="13" t="str">
        <f>IF('[1]#export'!A81="","",IF(LEFT('[1]#export'!C81,3)="GB-",'[1]#export'!C81,IF(AND(K80="",L80=""),'[1]#fixed_data'!$B$4&amp;SUBSTITUTE(J80," ","-"),IF(K80="","GB-COH-"&amp;L80,IF(LEFT(K80,2)="SC","GB-SC-"&amp;K80,IF(AND(LEFT(K80,1)="1",LEN(K80)=6),"GB-NIC-"&amp;K80,"GB-CHC-"&amp;K80))))))</f>
        <v>GB-CHC-1099733</v>
      </c>
      <c r="J80" s="13" t="str">
        <f>IF('[1]#export'!A81="","",'[1]#export'!B81)</f>
        <v>Create (Arts) Limited</v>
      </c>
      <c r="K80" s="16" t="str">
        <f>IF('[1]#export'!A81="","",IF(ISBLANK('[1]#export'!C81),"",IF(LEFT('[1]#export'!C81,3)="GB-","",'[1]#export'!C81)))</f>
        <v>1099733</v>
      </c>
      <c r="L80" s="16"/>
      <c r="M80" s="13" t="str">
        <f>IF('[1]#export'!A81="","",IF('[1]#export'!H81="","",'[1]#export'!H81))</f>
        <v>EC2M 5QQ</v>
      </c>
      <c r="N80" s="13" t="str">
        <f>IF('[1]#export'!A81="","",IF('[1]#export'!L81="","",IF(LEFT('[1]#export'!L81,4)="http",'[1]#export'!L81,"http://"&amp;TRIM('[1]#export'!L81))))</f>
        <v>https://createarts.org.uk/</v>
      </c>
      <c r="O80" s="13" t="str">
        <f>IF('[1]#export'!A81="","",IF('[1]#export'!G81="","",IF(LEFT('[1]#export'!G81,13)="Discretionary","Multiple Boroughs",SUBSTITUTE('[1]#export'!G81,CHAR(10),", "))))</f>
        <v>Ealing</v>
      </c>
      <c r="P80" s="13" t="str">
        <f>IF('[1]#export'!A81="","",'[1]#fixed_data'!$B$5)</f>
        <v>GB-CHC-237725</v>
      </c>
      <c r="Q80" s="13" t="str">
        <f>IF('[1]#export'!A81="","",'[1]#fixed_data'!$B$6)</f>
        <v>John Lyon's Charity</v>
      </c>
      <c r="R80" s="13" t="str">
        <f>IF('[1]#export'!A81="","",IF('[1]#export'!N81="","",'[1]#export'!N81))</f>
        <v>SHAF</v>
      </c>
      <c r="S80" s="17" t="str">
        <f>IF('[1]#export'!A81="","",IF('[1]#export'!M81="","",'[1]#export'!M81))</f>
        <v>COVID-19</v>
      </c>
      <c r="T80" s="17" t="str">
        <f>IF('[1]#export'!A81="","",IF(AND(VALUE('[1]#export'!K81)&gt;12,OR('[1]#export'!M81="Bursary",'[1]#export'!M81="Main Grant")),"Multiple year grants are approved in principle for the full term as outlined but are subject to satisfactory reporting and annual authority from the Charity's Trustee to release each tranche.",""))</f>
        <v/>
      </c>
      <c r="U80" s="17" t="str">
        <f>IF('[1]#export'!A81="","",IF('[1]#export'!Q81="","",'[1]#export'!Q81))</f>
        <v>Direct Project Costs</v>
      </c>
      <c r="V80" s="17" t="str">
        <f>IF('[1]#export'!A81="","",IF('[1]#export'!O81="","",'[1]#export'!O81))</f>
        <v>Arts &amp; Science</v>
      </c>
      <c r="W80" s="17" t="str">
        <f>IF('[1]#export'!O81="","",'[1]#export'!$O$2)</f>
        <v>Programme Area</v>
      </c>
      <c r="X80" s="17" t="str">
        <f>IF('[1]#export'!A81="","",IF('[1]#export'!P81="","",'[1]#export'!P81))</f>
        <v>5-19 (School Age CYP)</v>
      </c>
      <c r="Y80" s="17" t="str">
        <f>IF('[1]#export'!P81="","",'[1]#export'!$P$2)</f>
        <v>Age Group</v>
      </c>
      <c r="Z80" s="18">
        <f>IF('[1]#export'!A81="","",'[1]#export'!I81)</f>
        <v>44104</v>
      </c>
      <c r="AA80" s="13" t="str">
        <f>IF('[1]#export'!A81="","",'[1]#fixed_data'!$B$8)</f>
        <v>http://jlc.london/</v>
      </c>
    </row>
    <row r="81" spans="1:27">
      <c r="A81" s="13" t="str">
        <f>IF('[1]#export'!A82="","",CONCATENATE('[1]#fixed_data'!$B$2&amp;'[1]#export'!A82))</f>
        <v>360G-JLC-108251</v>
      </c>
      <c r="B81" s="13" t="str">
        <f>IF('[1]#export'!A82="","",CONCATENATE('[1]#export'!N82&amp;" grant to "&amp;'[1]#export'!B82))</f>
        <v>SHAF grant to The DaCapo Music Foundation</v>
      </c>
      <c r="C81" s="13" t="str">
        <f>IF('[1]#export'!A82="","",'[1]#export'!D82)</f>
        <v>DaCapo Online Summer School</v>
      </c>
      <c r="D81" s="13" t="str">
        <f>IF('[1]#export'!A82="","",'[1]#fixed_data'!$B$3)</f>
        <v>GBP</v>
      </c>
      <c r="E81" s="14">
        <f>IF('[1]#export'!A82="","",'[1]#export'!E82)</f>
        <v>4000</v>
      </c>
      <c r="F81" s="15" t="str">
        <f>IF('[1]#export'!A82="","",TEXT('[1]#export'!F82,"yyyy-mm-dd"))</f>
        <v>2020-07-20</v>
      </c>
      <c r="G81" s="15" t="str">
        <f>IF('[1]#export'!A82="","",IF('[1]#export'!J82="","",TEXT('[1]#export'!J82,"yyyy-mm-dd")))</f>
        <v>2020-08-01</v>
      </c>
      <c r="H81" s="13" t="str">
        <f>IF('[1]#export'!A82="","",'[1]#export'!K82)</f>
        <v>12</v>
      </c>
      <c r="I81" s="13" t="str">
        <f>IF('[1]#export'!A82="","",IF(LEFT('[1]#export'!C82,3)="GB-",'[1]#export'!C82,IF(AND(K81="",L81=""),'[1]#fixed_data'!$B$4&amp;SUBSTITUTE(J81," ","-"),IF(K81="","GB-COH-"&amp;L81,IF(LEFT(K81,2)="SC","GB-SC-"&amp;K81,IF(AND(LEFT(K81,1)="1",LEN(K81)=6),"GB-NIC-"&amp;K81,"GB-CHC-"&amp;K81))))))</f>
        <v>GB-CHC-1136051</v>
      </c>
      <c r="J81" s="13" t="str">
        <f>IF('[1]#export'!A82="","",'[1]#export'!B82)</f>
        <v>The DaCapo Music Foundation</v>
      </c>
      <c r="K81" s="16" t="str">
        <f>IF('[1]#export'!A82="","",IF(ISBLANK('[1]#export'!C82),"",IF(LEFT('[1]#export'!C82,3)="GB-","",'[1]#export'!C82)))</f>
        <v>1136051</v>
      </c>
      <c r="L81" s="16"/>
      <c r="M81" s="13" t="str">
        <f>IF('[1]#export'!A82="","",IF('[1]#export'!H82="","",'[1]#export'!H82))</f>
        <v>N12 9HB</v>
      </c>
      <c r="N81" s="13" t="str">
        <f>IF('[1]#export'!A82="","",IF('[1]#export'!L82="","",IF(LEFT('[1]#export'!L82,4)="http",'[1]#export'!L82,"http://"&amp;TRIM('[1]#export'!L82))))</f>
        <v>http://www.dacapo.co.uk</v>
      </c>
      <c r="O81" s="13" t="str">
        <f>IF('[1]#export'!A82="","",IF('[1]#export'!G82="","",IF(LEFT('[1]#export'!G82,13)="Discretionary","Multiple Boroughs",SUBSTITUTE('[1]#export'!G82,CHAR(10),", "))))</f>
        <v>Barnet, Brent</v>
      </c>
      <c r="P81" s="13" t="str">
        <f>IF('[1]#export'!A82="","",'[1]#fixed_data'!$B$5)</f>
        <v>GB-CHC-237725</v>
      </c>
      <c r="Q81" s="13" t="str">
        <f>IF('[1]#export'!A82="","",'[1]#fixed_data'!$B$6)</f>
        <v>John Lyon's Charity</v>
      </c>
      <c r="R81" s="13" t="str">
        <f>IF('[1]#export'!A82="","",IF('[1]#export'!N82="","",'[1]#export'!N82))</f>
        <v>SHAF</v>
      </c>
      <c r="S81" s="17" t="str">
        <f>IF('[1]#export'!A82="","",IF('[1]#export'!M82="","",'[1]#export'!M82))</f>
        <v>COVID-19</v>
      </c>
      <c r="T81" s="17" t="str">
        <f>IF('[1]#export'!A82="","",IF(AND(VALUE('[1]#export'!K82)&gt;12,OR('[1]#export'!M82="Bursary",'[1]#export'!M82="Main Grant")),"Multiple year grants are approved in principle for the full term as outlined but are subject to satisfactory reporting and annual authority from the Charity's Trustee to release each tranche.",""))</f>
        <v/>
      </c>
      <c r="U81" s="17" t="str">
        <f>IF('[1]#export'!A82="","",IF('[1]#export'!Q82="","",'[1]#export'!Q82))</f>
        <v>Direct Project Costs</v>
      </c>
      <c r="V81" s="17" t="str">
        <f>IF('[1]#export'!A82="","",IF('[1]#export'!O82="","",'[1]#export'!O82))</f>
        <v>Arts &amp; Science</v>
      </c>
      <c r="W81" s="17" t="str">
        <f>IF('[1]#export'!O82="","",'[1]#export'!$O$2)</f>
        <v>Programme Area</v>
      </c>
      <c r="X81" s="17" t="str">
        <f>IF('[1]#export'!A82="","",IF('[1]#export'!P82="","",'[1]#export'!P82))</f>
        <v>5-19 (School Age CYP)</v>
      </c>
      <c r="Y81" s="17" t="str">
        <f>IF('[1]#export'!P82="","",'[1]#export'!$P$2)</f>
        <v>Age Group</v>
      </c>
      <c r="Z81" s="18">
        <f>IF('[1]#export'!A82="","",'[1]#export'!I82)</f>
        <v>44034</v>
      </c>
      <c r="AA81" s="13" t="str">
        <f>IF('[1]#export'!A82="","",'[1]#fixed_data'!$B$8)</f>
        <v>http://jlc.london/</v>
      </c>
    </row>
    <row r="82" spans="1:27">
      <c r="A82" s="13" t="str">
        <f>IF('[1]#export'!A83="","",CONCATENATE('[1]#fixed_data'!$B$2&amp;'[1]#export'!A83))</f>
        <v>360G-JLC-108245</v>
      </c>
      <c r="B82" s="13" t="str">
        <f>IF('[1]#export'!A83="","",CONCATENATE('[1]#export'!N83&amp;" grant to "&amp;'[1]#export'!B83))</f>
        <v>SHAF grant to Earls Court Youth Club</v>
      </c>
      <c r="C82" s="13" t="str">
        <f>IF('[1]#export'!A83="","",'[1]#export'!D83)</f>
        <v>Bike Ready</v>
      </c>
      <c r="D82" s="13" t="str">
        <f>IF('[1]#export'!A83="","",'[1]#fixed_data'!$B$3)</f>
        <v>GBP</v>
      </c>
      <c r="E82" s="14">
        <f>IF('[1]#export'!A83="","",'[1]#export'!E83)</f>
        <v>5100</v>
      </c>
      <c r="F82" s="15" t="str">
        <f>IF('[1]#export'!A83="","",TEXT('[1]#export'!F83,"yyyy-mm-dd"))</f>
        <v>2020-07-20</v>
      </c>
      <c r="G82" s="15" t="str">
        <f>IF('[1]#export'!A83="","",IF('[1]#export'!J83="","",TEXT('[1]#export'!J83,"yyyy-mm-dd")))</f>
        <v>2020-07-20</v>
      </c>
      <c r="H82" s="13" t="str">
        <f>IF('[1]#export'!A83="","",'[1]#export'!K83)</f>
        <v>12</v>
      </c>
      <c r="I82" s="13" t="str">
        <f>IF('[1]#export'!A83="","",IF(LEFT('[1]#export'!C83,3)="GB-",'[1]#export'!C83,IF(AND(K82="",L82=""),'[1]#fixed_data'!$B$4&amp;SUBSTITUTE(J82," ","-"),IF(K82="","GB-COH-"&amp;L82,IF(LEFT(K82,2)="SC","GB-SC-"&amp;K82,IF(AND(LEFT(K82,1)="1",LEN(K82)=6),"GB-NIC-"&amp;K82,"GB-CHC-"&amp;K82))))))</f>
        <v>GB-CHC-273199</v>
      </c>
      <c r="J82" s="13" t="str">
        <f>IF('[1]#export'!A83="","",'[1]#export'!B83)</f>
        <v>Earls Court Youth Club</v>
      </c>
      <c r="K82" s="16" t="str">
        <f>IF('[1]#export'!A83="","",IF(ISBLANK('[1]#export'!C83),"",IF(LEFT('[1]#export'!C83,3)="GB-","",'[1]#export'!C83)))</f>
        <v>273199</v>
      </c>
      <c r="L82" s="16"/>
      <c r="M82" s="13" t="str">
        <f>IF('[1]#export'!A83="","",IF('[1]#export'!H83="","",'[1]#export'!H83))</f>
        <v>SW10 9AF</v>
      </c>
      <c r="N82" s="13" t="str">
        <f>IF('[1]#export'!A83="","",IF('[1]#export'!L83="","",IF(LEFT('[1]#export'!L83,4)="http",'[1]#export'!L83,"http://"&amp;TRIM('[1]#export'!L83))))</f>
        <v>http://www.ecyc.org.uk</v>
      </c>
      <c r="O82" s="13" t="str">
        <f>IF('[1]#export'!A83="","",IF('[1]#export'!G83="","",IF(LEFT('[1]#export'!G83,13)="Discretionary","Multiple Boroughs",SUBSTITUTE('[1]#export'!G83,CHAR(10),", "))))</f>
        <v>Kensington &amp; Chelsea</v>
      </c>
      <c r="P82" s="13" t="str">
        <f>IF('[1]#export'!A83="","",'[1]#fixed_data'!$B$5)</f>
        <v>GB-CHC-237725</v>
      </c>
      <c r="Q82" s="13" t="str">
        <f>IF('[1]#export'!A83="","",'[1]#fixed_data'!$B$6)</f>
        <v>John Lyon's Charity</v>
      </c>
      <c r="R82" s="13" t="str">
        <f>IF('[1]#export'!A83="","",IF('[1]#export'!N83="","",'[1]#export'!N83))</f>
        <v>SHAF</v>
      </c>
      <c r="S82" s="17" t="str">
        <f>IF('[1]#export'!A83="","",IF('[1]#export'!M83="","",'[1]#export'!M83))</f>
        <v>COVID-19</v>
      </c>
      <c r="T82" s="17" t="str">
        <f>IF('[1]#export'!A83="","",IF(AND(VALUE('[1]#export'!K83)&gt;12,OR('[1]#export'!M83="Bursary",'[1]#export'!M83="Main Grant")),"Multiple year grants are approved in principle for the full term as outlined but are subject to satisfactory reporting and annual authority from the Charity's Trustee to release each tranche.",""))</f>
        <v/>
      </c>
      <c r="U82" s="17" t="str">
        <f>IF('[1]#export'!A83="","",IF('[1]#export'!Q83="","",'[1]#export'!Q83))</f>
        <v>Direct Project Costs</v>
      </c>
      <c r="V82" s="17" t="str">
        <f>IF('[1]#export'!A83="","",IF('[1]#export'!O83="","",'[1]#export'!O83))</f>
        <v>Youth Clubs &amp; Youth Activities</v>
      </c>
      <c r="W82" s="17" t="str">
        <f>IF('[1]#export'!O83="","",'[1]#export'!$O$2)</f>
        <v>Programme Area</v>
      </c>
      <c r="X82" s="17" t="str">
        <f>IF('[1]#export'!A83="","",IF('[1]#export'!P83="","",'[1]#export'!P83))</f>
        <v>11-19 (Secondary YP)</v>
      </c>
      <c r="Y82" s="17" t="str">
        <f>IF('[1]#export'!P83="","",'[1]#export'!$P$2)</f>
        <v>Age Group</v>
      </c>
      <c r="Z82" s="18">
        <f>IF('[1]#export'!A83="","",'[1]#export'!I83)</f>
        <v>44095</v>
      </c>
      <c r="AA82" s="13" t="str">
        <f>IF('[1]#export'!A83="","",'[1]#fixed_data'!$B$8)</f>
        <v>http://jlc.london/</v>
      </c>
    </row>
    <row r="83" spans="1:27">
      <c r="A83" s="13" t="str">
        <f>IF('[1]#export'!A84="","",CONCATENATE('[1]#fixed_data'!$B$2&amp;'[1]#export'!A84))</f>
        <v>360G-JLC-108227</v>
      </c>
      <c r="B83" s="13" t="str">
        <f>IF('[1]#export'!A84="","",CONCATENATE('[1]#export'!N84&amp;" grant to "&amp;'[1]#export'!B84))</f>
        <v>SHAF grant to Exposure Organisation Ltd</v>
      </c>
      <c r="C83" s="13" t="str">
        <f>IF('[1]#export'!A84="","",'[1]#export'!D84)</f>
        <v>Learning from Lockdown</v>
      </c>
      <c r="D83" s="13" t="str">
        <f>IF('[1]#export'!A84="","",'[1]#fixed_data'!$B$3)</f>
        <v>GBP</v>
      </c>
      <c r="E83" s="14">
        <f>IF('[1]#export'!A84="","",'[1]#export'!E84)</f>
        <v>5800</v>
      </c>
      <c r="F83" s="15" t="str">
        <f>IF('[1]#export'!A84="","",TEXT('[1]#export'!F84,"yyyy-mm-dd"))</f>
        <v>2020-07-20</v>
      </c>
      <c r="G83" s="15" t="str">
        <f>IF('[1]#export'!A84="","",IF('[1]#export'!J84="","",TEXT('[1]#export'!J84,"yyyy-mm-dd")))</f>
        <v>2020-07-06</v>
      </c>
      <c r="H83" s="13" t="str">
        <f>IF('[1]#export'!A84="","",'[1]#export'!K84)</f>
        <v>2</v>
      </c>
      <c r="I83" s="13" t="str">
        <f>IF('[1]#export'!A84="","",IF(LEFT('[1]#export'!C84,3)="GB-",'[1]#export'!C84,IF(AND(K83="",L83=""),'[1]#fixed_data'!$B$4&amp;SUBSTITUTE(J83," ","-"),IF(K83="","GB-COH-"&amp;L83,IF(LEFT(K83,2)="SC","GB-SC-"&amp;K83,IF(AND(LEFT(K83,1)="1",LEN(K83)=6),"GB-NIC-"&amp;K83,"GB-CHC-"&amp;K83))))))</f>
        <v>GB-CHC-1073922</v>
      </c>
      <c r="J83" s="13" t="str">
        <f>IF('[1]#export'!A84="","",'[1]#export'!B84)</f>
        <v>Exposure Organisation Ltd</v>
      </c>
      <c r="K83" s="16" t="str">
        <f>IF('[1]#export'!A84="","",IF(ISBLANK('[1]#export'!C84),"",IF(LEFT('[1]#export'!C84,3)="GB-","",'[1]#export'!C84)))</f>
        <v>1073922</v>
      </c>
      <c r="L83" s="16"/>
      <c r="M83" s="13" t="str">
        <f>IF('[1]#export'!A84="","",IF('[1]#export'!H84="","",'[1]#export'!H84))</f>
        <v>N10 3QJ</v>
      </c>
      <c r="N83" s="13" t="str">
        <f>IF('[1]#export'!A84="","",IF('[1]#export'!L84="","",IF(LEFT('[1]#export'!L84,4)="http",'[1]#export'!L84,"http://"&amp;TRIM('[1]#export'!L84))))</f>
        <v>http://www.exposure.org.uk</v>
      </c>
      <c r="O83" s="13" t="str">
        <f>IF('[1]#export'!A84="","",IF('[1]#export'!G84="","",IF(LEFT('[1]#export'!G84,13)="Discretionary","Multiple Boroughs",SUBSTITUTE('[1]#export'!G84,CHAR(10),", "))))</f>
        <v>Barnet, Ealing, Camden</v>
      </c>
      <c r="P83" s="13" t="str">
        <f>IF('[1]#export'!A84="","",'[1]#fixed_data'!$B$5)</f>
        <v>GB-CHC-237725</v>
      </c>
      <c r="Q83" s="13" t="str">
        <f>IF('[1]#export'!A84="","",'[1]#fixed_data'!$B$6)</f>
        <v>John Lyon's Charity</v>
      </c>
      <c r="R83" s="13" t="str">
        <f>IF('[1]#export'!A84="","",IF('[1]#export'!N84="","",'[1]#export'!N84))</f>
        <v>SHAF</v>
      </c>
      <c r="S83" s="17" t="str">
        <f>IF('[1]#export'!A84="","",IF('[1]#export'!M84="","",'[1]#export'!M84))</f>
        <v>COVID-19</v>
      </c>
      <c r="T83" s="17" t="str">
        <f>IF('[1]#export'!A84="","",IF(AND(VALUE('[1]#export'!K84)&gt;12,OR('[1]#export'!M84="Bursary",'[1]#export'!M84="Main Grant")),"Multiple year grants are approved in principle for the full term as outlined but are subject to satisfactory reporting and annual authority from the Charity's Trustee to release each tranche.",""))</f>
        <v/>
      </c>
      <c r="U83" s="17" t="str">
        <f>IF('[1]#export'!A84="","",IF('[1]#export'!Q84="","",'[1]#export'!Q84))</f>
        <v>Direct Project Costs</v>
      </c>
      <c r="V83" s="17" t="str">
        <f>IF('[1]#export'!A84="","",IF('[1]#export'!O84="","",'[1]#export'!O84))</f>
        <v>Arts &amp; Science</v>
      </c>
      <c r="W83" s="17" t="str">
        <f>IF('[1]#export'!O84="","",'[1]#export'!$O$2)</f>
        <v>Programme Area</v>
      </c>
      <c r="X83" s="17" t="str">
        <f>IF('[1]#export'!A84="","",IF('[1]#export'!P84="","",'[1]#export'!P84))</f>
        <v>11-25 (Secondary+ YP)</v>
      </c>
      <c r="Y83" s="17" t="str">
        <f>IF('[1]#export'!P84="","",'[1]#export'!$P$2)</f>
        <v>Age Group</v>
      </c>
      <c r="Z83" s="18">
        <f>IF('[1]#export'!A84="","",'[1]#export'!I84)</f>
        <v>44097</v>
      </c>
      <c r="AA83" s="13" t="str">
        <f>IF('[1]#export'!A84="","",'[1]#fixed_data'!$B$8)</f>
        <v>http://jlc.london/</v>
      </c>
    </row>
    <row r="84" spans="1:27">
      <c r="A84" s="13" t="str">
        <f>IF('[1]#export'!A85="","",CONCATENATE('[1]#fixed_data'!$B$2&amp;'[1]#export'!A85))</f>
        <v>360G-JLC-108275</v>
      </c>
      <c r="B84" s="13" t="str">
        <f>IF('[1]#export'!A85="","",CONCATENATE('[1]#export'!N85&amp;" grant to "&amp;'[1]#export'!B85))</f>
        <v>SHAF grant to Lightyear Foundation</v>
      </c>
      <c r="C84" s="13" t="str">
        <f>IF('[1]#export'!A85="","",'[1]#export'!D85)</f>
        <v>Agents of Change Summer Club</v>
      </c>
      <c r="D84" s="13" t="str">
        <f>IF('[1]#export'!A85="","",'[1]#fixed_data'!$B$3)</f>
        <v>GBP</v>
      </c>
      <c r="E84" s="14">
        <f>IF('[1]#export'!A85="","",'[1]#export'!E85)</f>
        <v>2800</v>
      </c>
      <c r="F84" s="15" t="str">
        <f>IF('[1]#export'!A85="","",TEXT('[1]#export'!F85,"yyyy-mm-dd"))</f>
        <v>2020-07-20</v>
      </c>
      <c r="G84" s="15" t="str">
        <f>IF('[1]#export'!A85="","",IF('[1]#export'!J85="","",TEXT('[1]#export'!J85,"yyyy-mm-dd")))</f>
        <v>2020-08-17</v>
      </c>
      <c r="H84" s="13" t="str">
        <f>IF('[1]#export'!A85="","",'[1]#export'!K85)</f>
        <v>12</v>
      </c>
      <c r="I84" s="13" t="str">
        <f>IF('[1]#export'!A85="","",IF(LEFT('[1]#export'!C85,3)="GB-",'[1]#export'!C85,IF(AND(K84="",L84=""),'[1]#fixed_data'!$B$4&amp;SUBSTITUTE(J84," ","-"),IF(K84="","GB-COH-"&amp;L84,IF(LEFT(K84,2)="SC","GB-SC-"&amp;K84,IF(AND(LEFT(K84,1)="1",LEN(K84)=6),"GB-NIC-"&amp;K84,"GB-CHC-"&amp;K84))))))</f>
        <v>GB-CHC-1150231</v>
      </c>
      <c r="J84" s="13" t="str">
        <f>IF('[1]#export'!A85="","",'[1]#export'!B85)</f>
        <v>Lightyear Foundation</v>
      </c>
      <c r="K84" s="16" t="str">
        <f>IF('[1]#export'!A85="","",IF(ISBLANK('[1]#export'!C85),"",IF(LEFT('[1]#export'!C85,3)="GB-","",'[1]#export'!C85)))</f>
        <v>1150231</v>
      </c>
      <c r="L84" s="16"/>
      <c r="M84" s="13" t="str">
        <f>IF('[1]#export'!A85="","",IF('[1]#export'!H85="","",'[1]#export'!H85))</f>
        <v xml:space="preserve">N19 3SQ </v>
      </c>
      <c r="N84" s="13" t="str">
        <f>IF('[1]#export'!A85="","",IF('[1]#export'!L85="","",IF(LEFT('[1]#export'!L85,4)="http",'[1]#export'!L85,"http://"&amp;TRIM('[1]#export'!L85))))</f>
        <v>http://www.lightyearfoundation.org/</v>
      </c>
      <c r="O84" s="13" t="str">
        <f>IF('[1]#export'!A85="","",IF('[1]#export'!G85="","",IF(LEFT('[1]#export'!G85,13)="Discretionary","Multiple Boroughs",SUBSTITUTE('[1]#export'!G85,CHAR(10),", "))))</f>
        <v>Multiple Boroughs</v>
      </c>
      <c r="P84" s="13" t="str">
        <f>IF('[1]#export'!A85="","",'[1]#fixed_data'!$B$5)</f>
        <v>GB-CHC-237725</v>
      </c>
      <c r="Q84" s="13" t="str">
        <f>IF('[1]#export'!A85="","",'[1]#fixed_data'!$B$6)</f>
        <v>John Lyon's Charity</v>
      </c>
      <c r="R84" s="13" t="str">
        <f>IF('[1]#export'!A85="","",IF('[1]#export'!N85="","",'[1]#export'!N85))</f>
        <v>SHAF</v>
      </c>
      <c r="S84" s="17" t="str">
        <f>IF('[1]#export'!A85="","",IF('[1]#export'!M85="","",'[1]#export'!M85))</f>
        <v>COVID-19</v>
      </c>
      <c r="T84" s="17" t="str">
        <f>IF('[1]#export'!A85="","",IF(AND(VALUE('[1]#export'!K85)&gt;12,OR('[1]#export'!M85="Bursary",'[1]#export'!M85="Main Grant")),"Multiple year grants are approved in principle for the full term as outlined but are subject to satisfactory reporting and annual authority from the Charity's Trustee to release each tranche.",""))</f>
        <v/>
      </c>
      <c r="U84" s="17" t="str">
        <f>IF('[1]#export'!A85="","",IF('[1]#export'!Q85="","",'[1]#export'!Q85))</f>
        <v>Direct Project Costs</v>
      </c>
      <c r="V84" s="17" t="str">
        <f>IF('[1]#export'!A85="","",IF('[1]#export'!O85="","",'[1]#export'!O85))</f>
        <v>Special Needs &amp; Disabilities</v>
      </c>
      <c r="W84" s="17" t="str">
        <f>IF('[1]#export'!O85="","",'[1]#export'!$O$2)</f>
        <v>Programme Area</v>
      </c>
      <c r="X84" s="17" t="str">
        <f>IF('[1]#export'!A85="","",IF('[1]#export'!P85="","",'[1]#export'!P85))</f>
        <v>5-19 (School Age CYP)</v>
      </c>
      <c r="Y84" s="17" t="str">
        <f>IF('[1]#export'!P85="","",'[1]#export'!$P$2)</f>
        <v>Age Group</v>
      </c>
      <c r="Z84" s="18">
        <f>IF('[1]#export'!A85="","",'[1]#export'!I85)</f>
        <v>44095</v>
      </c>
      <c r="AA84" s="13" t="str">
        <f>IF('[1]#export'!A85="","",'[1]#fixed_data'!$B$8)</f>
        <v>http://jlc.london/</v>
      </c>
    </row>
    <row r="85" spans="1:27">
      <c r="A85" s="13" t="str">
        <f>IF('[1]#export'!A86="","",CONCATENATE('[1]#fixed_data'!$B$2&amp;'[1]#export'!A86))</f>
        <v>360G-JLC-108213</v>
      </c>
      <c r="B85" s="13" t="str">
        <f>IF('[1]#export'!A86="","",CONCATENATE('[1]#export'!N86&amp;" grant to "&amp;'[1]#export'!B86))</f>
        <v>SHAF grant to Queen's Park Primary School</v>
      </c>
      <c r="C85" s="13" t="str">
        <f>IF('[1]#export'!A86="","",'[1]#export'!D86)</f>
        <v>Summer Holiday Provision</v>
      </c>
      <c r="D85" s="13" t="str">
        <f>IF('[1]#export'!A86="","",'[1]#fixed_data'!$B$3)</f>
        <v>GBP</v>
      </c>
      <c r="E85" s="14">
        <f>IF('[1]#export'!A86="","",'[1]#export'!E86)</f>
        <v>5700</v>
      </c>
      <c r="F85" s="15" t="str">
        <f>IF('[1]#export'!A86="","",TEXT('[1]#export'!F86,"yyyy-mm-dd"))</f>
        <v>2020-07-20</v>
      </c>
      <c r="G85" s="15" t="str">
        <f>IF('[1]#export'!A86="","",IF('[1]#export'!J86="","",TEXT('[1]#export'!J86,"yyyy-mm-dd")))</f>
        <v>2020-07-22</v>
      </c>
      <c r="H85" s="13" t="str">
        <f>IF('[1]#export'!A86="","",'[1]#export'!K86)</f>
        <v>12</v>
      </c>
      <c r="I85" s="20" t="s">
        <v>32</v>
      </c>
      <c r="J85" s="13" t="str">
        <f>IF('[1]#export'!A86="","",'[1]#export'!B86)</f>
        <v>Queen's Park Primary School</v>
      </c>
      <c r="K85" s="16" t="str">
        <f>IF('[1]#export'!A86="","",IF(ISBLANK('[1]#export'!C86),"",IF(LEFT('[1]#export'!C86,3)="GB-","",'[1]#export'!C86)))</f>
        <v/>
      </c>
      <c r="L85" s="16"/>
      <c r="M85" s="13" t="str">
        <f>IF('[1]#export'!A86="","",IF('[1]#export'!H86="","",'[1]#export'!H86))</f>
        <v>W10 4DQ</v>
      </c>
      <c r="N85" s="13" t="str">
        <f>IF('[1]#export'!A86="","",IF('[1]#export'!L86="","",IF(LEFT('[1]#export'!L86,4)="http",'[1]#export'!L86,"http://"&amp;TRIM('[1]#export'!L86))))</f>
        <v>http://queensparkprimaryschool.co.uk/</v>
      </c>
      <c r="O85" s="13" t="str">
        <f>IF('[1]#export'!A86="","",IF('[1]#export'!G86="","",IF(LEFT('[1]#export'!G86,13)="Discretionary","Multiple Boroughs",SUBSTITUTE('[1]#export'!G86,CHAR(10),", "))))</f>
        <v>Westminster, Brent</v>
      </c>
      <c r="P85" s="13" t="str">
        <f>IF('[1]#export'!A86="","",'[1]#fixed_data'!$B$5)</f>
        <v>GB-CHC-237725</v>
      </c>
      <c r="Q85" s="13" t="str">
        <f>IF('[1]#export'!A86="","",'[1]#fixed_data'!$B$6)</f>
        <v>John Lyon's Charity</v>
      </c>
      <c r="R85" s="13" t="str">
        <f>IF('[1]#export'!A86="","",IF('[1]#export'!N86="","",'[1]#export'!N86))</f>
        <v>SHAF</v>
      </c>
      <c r="S85" s="17" t="str">
        <f>IF('[1]#export'!A86="","",IF('[1]#export'!M86="","",'[1]#export'!M86))</f>
        <v>COVID-19</v>
      </c>
      <c r="T85" s="17" t="str">
        <f>IF('[1]#export'!A86="","",IF(AND(VALUE('[1]#export'!K86)&gt;12,OR('[1]#export'!M86="Bursary",'[1]#export'!M86="Main Grant")),"Multiple year grants are approved in principle for the full term as outlined but are subject to satisfactory reporting and annual authority from the Charity's Trustee to release each tranche.",""))</f>
        <v/>
      </c>
      <c r="U85" s="17" t="str">
        <f>IF('[1]#export'!A86="","",IF('[1]#export'!Q86="","",'[1]#export'!Q86))</f>
        <v>Direct Project Costs</v>
      </c>
      <c r="V85" s="17" t="str">
        <f>IF('[1]#export'!A86="","",IF('[1]#export'!O86="","",'[1]#export'!O86))</f>
        <v>Emotional Wellbeing</v>
      </c>
      <c r="W85" s="17" t="str">
        <f>IF('[1]#export'!O86="","",'[1]#export'!$O$2)</f>
        <v>Programme Area</v>
      </c>
      <c r="X85" s="17" t="str">
        <f>IF('[1]#export'!A86="","",IF('[1]#export'!P86="","",'[1]#export'!P86))</f>
        <v>5-11 (Primary Children)</v>
      </c>
      <c r="Y85" s="17" t="str">
        <f>IF('[1]#export'!P86="","",'[1]#export'!$P$2)</f>
        <v>Age Group</v>
      </c>
      <c r="Z85" s="18">
        <f>IF('[1]#export'!A86="","",'[1]#export'!I86)</f>
        <v>44034</v>
      </c>
      <c r="AA85" s="13" t="str">
        <f>IF('[1]#export'!A86="","",'[1]#fixed_data'!$B$8)</f>
        <v>http://jlc.london/</v>
      </c>
    </row>
    <row r="86" spans="1:27">
      <c r="A86" s="13" t="str">
        <f>IF('[1]#export'!A87="","",CONCATENATE('[1]#fixed_data'!$B$2&amp;'[1]#export'!A87))</f>
        <v>360G-JLC-108241</v>
      </c>
      <c r="B86" s="13" t="str">
        <f>IF('[1]#export'!A87="","",CONCATENATE('[1]#export'!N87&amp;" grant to "&amp;'[1]#export'!B87))</f>
        <v xml:space="preserve">SHAF grant to Sport at the Heart </v>
      </c>
      <c r="C86" s="13" t="str">
        <f>IF('[1]#export'!A87="","",'[1]#export'!D87)</f>
        <v>SatH Summer of Joy</v>
      </c>
      <c r="D86" s="13" t="str">
        <f>IF('[1]#export'!A87="","",'[1]#fixed_data'!$B$3)</f>
        <v>GBP</v>
      </c>
      <c r="E86" s="14">
        <f>IF('[1]#export'!A87="","",'[1]#export'!E87)</f>
        <v>6000</v>
      </c>
      <c r="F86" s="15" t="str">
        <f>IF('[1]#export'!A87="","",TEXT('[1]#export'!F87,"yyyy-mm-dd"))</f>
        <v>2020-07-20</v>
      </c>
      <c r="G86" s="15" t="str">
        <f>IF('[1]#export'!A87="","",IF('[1]#export'!J87="","",TEXT('[1]#export'!J87,"yyyy-mm-dd")))</f>
        <v>2020-08-03</v>
      </c>
      <c r="H86" s="13" t="str">
        <f>IF('[1]#export'!A87="","",'[1]#export'!K87)</f>
        <v>12</v>
      </c>
      <c r="I86" s="13" t="str">
        <f>IF('[1]#export'!A87="","",IF(LEFT('[1]#export'!C87,3)="GB-",'[1]#export'!C87,IF(AND(K86="",L86=""),'[1]#fixed_data'!$B$4&amp;SUBSTITUTE(J86," ","-"),IF(K86="","GB-COH-"&amp;L86,IF(LEFT(K86,2)="SC","GB-SC-"&amp;K86,IF(AND(LEFT(K86,1)="1",LEN(K86)=6),"GB-NIC-"&amp;K86,"GB-CHC-"&amp;K86))))))</f>
        <v xml:space="preserve">GB-CHC-1168659 </v>
      </c>
      <c r="J86" s="13" t="str">
        <f>IF('[1]#export'!A87="","",'[1]#export'!B87)</f>
        <v xml:space="preserve">Sport at the Heart </v>
      </c>
      <c r="K86" s="16" t="str">
        <f>IF('[1]#export'!A87="","",IF(ISBLANK('[1]#export'!C87),"",IF(LEFT('[1]#export'!C87,3)="GB-","",'[1]#export'!C87)))</f>
        <v xml:space="preserve">1168659 </v>
      </c>
      <c r="L86" s="16"/>
      <c r="M86" s="13" t="str">
        <f>IF('[1]#export'!A87="","",IF('[1]#export'!H87="","",'[1]#export'!H87))</f>
        <v>NW6 5HE</v>
      </c>
      <c r="N86" s="13" t="str">
        <f>IF('[1]#export'!A87="","",IF('[1]#export'!L87="","",IF(LEFT('[1]#export'!L87,4)="http",'[1]#export'!L87,"http://"&amp;TRIM('[1]#export'!L87))))</f>
        <v>http://https://sportattheheart.org</v>
      </c>
      <c r="O86" s="13" t="str">
        <f>IF('[1]#export'!A87="","",IF('[1]#export'!G87="","",IF(LEFT('[1]#export'!G87,13)="Discretionary","Multiple Boroughs",SUBSTITUTE('[1]#export'!G87,CHAR(10),", "))))</f>
        <v>Brent</v>
      </c>
      <c r="P86" s="13" t="str">
        <f>IF('[1]#export'!A87="","",'[1]#fixed_data'!$B$5)</f>
        <v>GB-CHC-237725</v>
      </c>
      <c r="Q86" s="13" t="str">
        <f>IF('[1]#export'!A87="","",'[1]#fixed_data'!$B$6)</f>
        <v>John Lyon's Charity</v>
      </c>
      <c r="R86" s="13" t="str">
        <f>IF('[1]#export'!A87="","",IF('[1]#export'!N87="","",'[1]#export'!N87))</f>
        <v>SHAF</v>
      </c>
      <c r="S86" s="17" t="str">
        <f>IF('[1]#export'!A87="","",IF('[1]#export'!M87="","",'[1]#export'!M87))</f>
        <v>COVID-19</v>
      </c>
      <c r="T86" s="17" t="str">
        <f>IF('[1]#export'!A87="","",IF(AND(VALUE('[1]#export'!K87)&gt;12,OR('[1]#export'!M87="Bursary",'[1]#export'!M87="Main Grant")),"Multiple year grants are approved in principle for the full term as outlined but are subject to satisfactory reporting and annual authority from the Charity's Trustee to release each tranche.",""))</f>
        <v/>
      </c>
      <c r="U86" s="17" t="str">
        <f>IF('[1]#export'!A87="","",IF('[1]#export'!Q87="","",'[1]#export'!Q87))</f>
        <v>Salary Costs</v>
      </c>
      <c r="V86" s="17" t="str">
        <f>IF('[1]#export'!A87="","",IF('[1]#export'!O87="","",'[1]#export'!O87))</f>
        <v>Youth Clubs &amp; Youth Activities</v>
      </c>
      <c r="W86" s="17" t="str">
        <f>IF('[1]#export'!O87="","",'[1]#export'!$O$2)</f>
        <v>Programme Area</v>
      </c>
      <c r="X86" s="17" t="str">
        <f>IF('[1]#export'!A87="","",IF('[1]#export'!P87="","",'[1]#export'!P87))</f>
        <v>5-19 (School Age CYP)</v>
      </c>
      <c r="Y86" s="17" t="str">
        <f>IF('[1]#export'!P87="","",'[1]#export'!$P$2)</f>
        <v>Age Group</v>
      </c>
      <c r="Z86" s="18">
        <f>IF('[1]#export'!A87="","",'[1]#export'!I87)</f>
        <v>44112</v>
      </c>
      <c r="AA86" s="13" t="str">
        <f>IF('[1]#export'!A87="","",'[1]#fixed_data'!$B$8)</f>
        <v>http://jlc.london/</v>
      </c>
    </row>
    <row r="87" spans="1:27">
      <c r="A87" s="13" t="str">
        <f>IF('[1]#export'!A88="","",CONCATENATE('[1]#fixed_data'!$B$2&amp;'[1]#export'!A88))</f>
        <v>360G-JLC-108247</v>
      </c>
      <c r="B87" s="13" t="str">
        <f>IF('[1]#export'!A88="","",CONCATENATE('[1]#export'!N88&amp;" grant to "&amp;'[1]#export'!B88))</f>
        <v>SHAF grant to Unique Community Charity</v>
      </c>
      <c r="C87" s="13" t="str">
        <f>IF('[1]#export'!A88="","",'[1]#export'!D88)</f>
        <v>I Am Not My Box</v>
      </c>
      <c r="D87" s="13" t="str">
        <f>IF('[1]#export'!A88="","",'[1]#fixed_data'!$B$3)</f>
        <v>GBP</v>
      </c>
      <c r="E87" s="14">
        <f>IF('[1]#export'!A88="","",'[1]#export'!E88)</f>
        <v>5400</v>
      </c>
      <c r="F87" s="15" t="str">
        <f>IF('[1]#export'!A88="","",TEXT('[1]#export'!F88,"yyyy-mm-dd"))</f>
        <v>2020-07-20</v>
      </c>
      <c r="G87" s="15" t="str">
        <f>IF('[1]#export'!A88="","",IF('[1]#export'!J88="","",TEXT('[1]#export'!J88,"yyyy-mm-dd")))</f>
        <v>2020-07-27</v>
      </c>
      <c r="H87" s="13" t="str">
        <f>IF('[1]#export'!A88="","",'[1]#export'!K88)</f>
        <v>12</v>
      </c>
      <c r="I87" s="13" t="str">
        <f>IF('[1]#export'!A88="","",IF(LEFT('[1]#export'!C88,3)="GB-",'[1]#export'!C88,IF(AND(K87="",L87=""),'[1]#fixed_data'!$B$4&amp;SUBSTITUTE(J87," ","-"),IF(K87="","GB-COH-"&amp;L87,IF(LEFT(K87,2)="SC","GB-SC-"&amp;K87,IF(AND(LEFT(K87,1)="1",LEN(K87)=6),"GB-NIC-"&amp;K87,"GB-CHC-"&amp;K87))))))</f>
        <v>GB-CHC-1077222</v>
      </c>
      <c r="J87" s="13" t="str">
        <f>IF('[1]#export'!A88="","",'[1]#export'!B88)</f>
        <v>Unique Community Charity</v>
      </c>
      <c r="K87" s="16" t="str">
        <f>IF('[1]#export'!A88="","",IF(ISBLANK('[1]#export'!C88),"",IF(LEFT('[1]#export'!C88,3)="GB-","",'[1]#export'!C88)))</f>
        <v>1077222</v>
      </c>
      <c r="L87" s="16"/>
      <c r="M87" s="13" t="str">
        <f>IF('[1]#export'!A88="","",IF('[1]#export'!H88="","",'[1]#export'!H88))</f>
        <v>HA9 0RJ</v>
      </c>
      <c r="N87" s="13" t="str">
        <f>IF('[1]#export'!A88="","",IF('[1]#export'!L88="","",IF(LEFT('[1]#export'!L88,4)="http",'[1]#export'!L88,"http://"&amp;TRIM('[1]#export'!L88))))</f>
        <v>http://www.uniquecommunity.org</v>
      </c>
      <c r="O87" s="13" t="str">
        <f>IF('[1]#export'!A88="","",IF('[1]#export'!G88="","",IF(LEFT('[1]#export'!G88,13)="Discretionary","Multiple Boroughs",SUBSTITUTE('[1]#export'!G88,CHAR(10),", "))))</f>
        <v>Brent</v>
      </c>
      <c r="P87" s="13" t="str">
        <f>IF('[1]#export'!A88="","",'[1]#fixed_data'!$B$5)</f>
        <v>GB-CHC-237725</v>
      </c>
      <c r="Q87" s="13" t="str">
        <f>IF('[1]#export'!A88="","",'[1]#fixed_data'!$B$6)</f>
        <v>John Lyon's Charity</v>
      </c>
      <c r="R87" s="13" t="str">
        <f>IF('[1]#export'!A88="","",IF('[1]#export'!N88="","",'[1]#export'!N88))</f>
        <v>SHAF</v>
      </c>
      <c r="S87" s="17" t="str">
        <f>IF('[1]#export'!A88="","",IF('[1]#export'!M88="","",'[1]#export'!M88))</f>
        <v>COVID-19</v>
      </c>
      <c r="T87" s="17" t="str">
        <f>IF('[1]#export'!A88="","",IF(AND(VALUE('[1]#export'!K88)&gt;12,OR('[1]#export'!M88="Bursary",'[1]#export'!M88="Main Grant")),"Multiple year grants are approved in principle for the full term as outlined but are subject to satisfactory reporting and annual authority from the Charity's Trustee to release each tranche.",""))</f>
        <v/>
      </c>
      <c r="U87" s="17" t="str">
        <f>IF('[1]#export'!A88="","",IF('[1]#export'!Q88="","",'[1]#export'!Q88))</f>
        <v>Direct Project Costs</v>
      </c>
      <c r="V87" s="17" t="str">
        <f>IF('[1]#export'!A88="","",IF('[1]#export'!O88="","",'[1]#export'!O88))</f>
        <v>Arts &amp; Science</v>
      </c>
      <c r="W87" s="17" t="str">
        <f>IF('[1]#export'!O88="","",'[1]#export'!$O$2)</f>
        <v>Programme Area</v>
      </c>
      <c r="X87" s="17" t="str">
        <f>IF('[1]#export'!A88="","",IF('[1]#export'!P88="","",'[1]#export'!P88))</f>
        <v>0-25 Years Old</v>
      </c>
      <c r="Y87" s="17" t="str">
        <f>IF('[1]#export'!P88="","",'[1]#export'!$P$2)</f>
        <v>Age Group</v>
      </c>
      <c r="Z87" s="18">
        <f>IF('[1]#export'!A88="","",'[1]#export'!I88)</f>
        <v>44095</v>
      </c>
      <c r="AA87" s="13" t="str">
        <f>IF('[1]#export'!A88="","",'[1]#fixed_data'!$B$8)</f>
        <v>http://jlc.london/</v>
      </c>
    </row>
    <row r="88" spans="1:27">
      <c r="A88" s="13" t="str">
        <f>IF('[1]#export'!A89="","",CONCATENATE('[1]#fixed_data'!$B$2&amp;'[1]#export'!A89))</f>
        <v>360G-JLC-108269</v>
      </c>
      <c r="B88" s="13" t="str">
        <f>IF('[1]#export'!A89="","",CONCATENATE('[1]#export'!N89&amp;" grant to "&amp;'[1]#export'!B89))</f>
        <v>COVID-19 grant to White City Theatre Project</v>
      </c>
      <c r="C88" s="13" t="str">
        <f>IF('[1]#export'!A89="","",'[1]#export'!D89)</f>
        <v>COVID-19: LCR Wave 3 - Film Project</v>
      </c>
      <c r="D88" s="13" t="str">
        <f>IF('[1]#export'!A89="","",'[1]#fixed_data'!$B$3)</f>
        <v>GBP</v>
      </c>
      <c r="E88" s="14">
        <f>IF('[1]#export'!A89="","",'[1]#export'!E89)</f>
        <v>6800</v>
      </c>
      <c r="F88" s="15" t="str">
        <f>IF('[1]#export'!A89="","",TEXT('[1]#export'!F89,"yyyy-mm-dd"))</f>
        <v>2020-07-20</v>
      </c>
      <c r="G88" s="15" t="str">
        <f>IF('[1]#export'!A89="","",IF('[1]#export'!J89="","",TEXT('[1]#export'!J89,"yyyy-mm-dd")))</f>
        <v>2020-07-20</v>
      </c>
      <c r="H88" s="13" t="str">
        <f>IF('[1]#export'!A89="","",'[1]#export'!K89)</f>
        <v>2</v>
      </c>
      <c r="I88" s="13" t="str">
        <f>IF('[1]#export'!A89="","",IF(LEFT('[1]#export'!C89,3)="GB-",'[1]#export'!C89,IF(AND(K88="",L88=""),'[1]#fixed_data'!$B$4&amp;SUBSTITUTE(J88," ","-"),IF(K88="","GB-COH-"&amp;L88,IF(LEFT(K88,2)="SC","GB-SC-"&amp;K88,IF(AND(LEFT(K88,1)="1",LEN(K88)=6),"GB-NIC-"&amp;K88,"GB-CHC-"&amp;K88))))))</f>
        <v>GB-CHC-1183012</v>
      </c>
      <c r="J88" s="13" t="str">
        <f>IF('[1]#export'!A89="","",'[1]#export'!B89)</f>
        <v>White City Theatre Project</v>
      </c>
      <c r="K88" s="16" t="str">
        <f>IF('[1]#export'!A89="","",IF(ISBLANK('[1]#export'!C89),"",IF(LEFT('[1]#export'!C89,3)="GB-","",'[1]#export'!C89)))</f>
        <v>1183012</v>
      </c>
      <c r="L88" s="16"/>
      <c r="M88" s="13" t="str">
        <f>IF('[1]#export'!A89="","",IF('[1]#export'!H89="","",'[1]#export'!H89))</f>
        <v>W3 7SE</v>
      </c>
      <c r="N88" s="13" t="str">
        <f>IF('[1]#export'!A89="","",IF('[1]#export'!L89="","",IF(LEFT('[1]#export'!L89,4)="http",'[1]#export'!L89,"http://"&amp;TRIM('[1]#export'!L89))))</f>
        <v>http://www.whitecitytheatre.com</v>
      </c>
      <c r="O88" s="13" t="str">
        <f>IF('[1]#export'!A89="","",IF('[1]#export'!G89="","",IF(LEFT('[1]#export'!G89,13)="Discretionary","Multiple Boroughs",SUBSTITUTE('[1]#export'!G89,CHAR(10),", "))))</f>
        <v>Hammersmith &amp; Fulham</v>
      </c>
      <c r="P88" s="13" t="str">
        <f>IF('[1]#export'!A89="","",'[1]#fixed_data'!$B$5)</f>
        <v>GB-CHC-237725</v>
      </c>
      <c r="Q88" s="13" t="str">
        <f>IF('[1]#export'!A89="","",'[1]#fixed_data'!$B$6)</f>
        <v>John Lyon's Charity</v>
      </c>
      <c r="R88" s="13" t="str">
        <f>IF('[1]#export'!A89="","",IF('[1]#export'!N89="","",'[1]#export'!N89))</f>
        <v>COVID-19</v>
      </c>
      <c r="S88" s="17" t="str">
        <f>IF('[1]#export'!A89="","",IF('[1]#export'!M89="","",'[1]#export'!M89))</f>
        <v>COVID-19</v>
      </c>
      <c r="T88" s="17" t="str">
        <f>IF('[1]#export'!A89="","",IF(AND(VALUE('[1]#export'!K89)&gt;12,OR('[1]#export'!M89="Bursary",'[1]#export'!M89="Main Grant")),"Multiple year grants are approved in principle for the full term as outlined but are subject to satisfactory reporting and annual authority from the Charity's Trustee to release each tranche.",""))</f>
        <v/>
      </c>
      <c r="U88" s="17" t="str">
        <f>IF('[1]#export'!A89="","",IF('[1]#export'!Q89="","",'[1]#export'!Q89))</f>
        <v>Direct Project Costs</v>
      </c>
      <c r="V88" s="17" t="str">
        <f>IF('[1]#export'!A89="","",IF('[1]#export'!O89="","",'[1]#export'!O89))</f>
        <v>Arts &amp; Science</v>
      </c>
      <c r="W88" s="17" t="str">
        <f>IF('[1]#export'!O89="","",'[1]#export'!$O$2)</f>
        <v>Programme Area</v>
      </c>
      <c r="X88" s="17" t="str">
        <f>IF('[1]#export'!A89="","",IF('[1]#export'!P89="","",'[1]#export'!P89))</f>
        <v>11-25 (Secondary+ YP)</v>
      </c>
      <c r="Y88" s="17" t="str">
        <f>IF('[1]#export'!P89="","",'[1]#export'!$P$2)</f>
        <v>Age Group</v>
      </c>
      <c r="Z88" s="18">
        <f>IF('[1]#export'!A89="","",'[1]#export'!I89)</f>
        <v>44109</v>
      </c>
      <c r="AA88" s="13" t="str">
        <f>IF('[1]#export'!A89="","",'[1]#fixed_data'!$B$8)</f>
        <v>http://jlc.london/</v>
      </c>
    </row>
    <row r="89" spans="1:27">
      <c r="A89" s="13" t="str">
        <f>IF('[1]#export'!A90="","",CONCATENATE('[1]#fixed_data'!$B$2&amp;'[1]#export'!A90))</f>
        <v>360G-JLC-108237</v>
      </c>
      <c r="B89" s="13" t="str">
        <f>IF('[1]#export'!A90="","",CONCATENATE('[1]#export'!N90&amp;" grant to "&amp;'[1]#export'!B90))</f>
        <v>SHAF grant to Britsom</v>
      </c>
      <c r="C89" s="13" t="str">
        <f>IF('[1]#export'!A90="","",'[1]#export'!D90)</f>
        <v>ACT - Your Health and Wellbeing</v>
      </c>
      <c r="D89" s="13" t="str">
        <f>IF('[1]#export'!A90="","",'[1]#fixed_data'!$B$3)</f>
        <v>GBP</v>
      </c>
      <c r="E89" s="14">
        <f>IF('[1]#export'!A90="","",'[1]#export'!E90)</f>
        <v>5550</v>
      </c>
      <c r="F89" s="15" t="str">
        <f>IF('[1]#export'!A90="","",TEXT('[1]#export'!F90,"yyyy-mm-dd"))</f>
        <v>2020-07-10</v>
      </c>
      <c r="G89" s="15" t="str">
        <f>IF('[1]#export'!A90="","",IF('[1]#export'!J90="","",TEXT('[1]#export'!J90,"yyyy-mm-dd")))</f>
        <v>2020-07-27</v>
      </c>
      <c r="H89" s="13" t="str">
        <f>IF('[1]#export'!A90="","",'[1]#export'!K90)</f>
        <v>12</v>
      </c>
      <c r="I89" s="13" t="str">
        <f>IF('[1]#export'!A90="","",IF(LEFT('[1]#export'!C90,3)="GB-",'[1]#export'!C90,IF(AND(K89="",L89=""),'[1]#fixed_data'!$B$4&amp;SUBSTITUTE(J89," ","-"),IF(K89="","GB-COH-"&amp;L89,IF(LEFT(K89,2)="SC","GB-SC-"&amp;K89,IF(AND(LEFT(K89,1)="1",LEN(K89)=6),"GB-NIC-"&amp;K89,"GB-CHC-"&amp;K89))))))</f>
        <v>GB-CHC-1125927</v>
      </c>
      <c r="J89" s="13" t="str">
        <f>IF('[1]#export'!A90="","",'[1]#export'!B90)</f>
        <v>Britsom</v>
      </c>
      <c r="K89" s="16" t="str">
        <f>IF('[1]#export'!A90="","",IF(ISBLANK('[1]#export'!C90),"",IF(LEFT('[1]#export'!C90,3)="GB-","",'[1]#export'!C90)))</f>
        <v>1125927</v>
      </c>
      <c r="L89" s="16"/>
      <c r="M89" s="13" t="str">
        <f>IF('[1]#export'!A90="","",IF('[1]#export'!H90="","",'[1]#export'!H90))</f>
        <v>NW7 2AE</v>
      </c>
      <c r="N89" s="13" t="str">
        <f>IF('[1]#export'!A90="","",IF('[1]#export'!L90="","",IF(LEFT('[1]#export'!L90,4)="http",'[1]#export'!L90,"http://"&amp;TRIM('[1]#export'!L90))))</f>
        <v>http://www.britsom.org/</v>
      </c>
      <c r="O89" s="13" t="str">
        <f>IF('[1]#export'!A90="","",IF('[1]#export'!G90="","",IF(LEFT('[1]#export'!G90,13)="Discretionary","Multiple Boroughs",SUBSTITUTE('[1]#export'!G90,CHAR(10),", "))))</f>
        <v>Barnet</v>
      </c>
      <c r="P89" s="13" t="str">
        <f>IF('[1]#export'!A90="","",'[1]#fixed_data'!$B$5)</f>
        <v>GB-CHC-237725</v>
      </c>
      <c r="Q89" s="13" t="str">
        <f>IF('[1]#export'!A90="","",'[1]#fixed_data'!$B$6)</f>
        <v>John Lyon's Charity</v>
      </c>
      <c r="R89" s="13" t="str">
        <f>IF('[1]#export'!A90="","",IF('[1]#export'!N90="","",'[1]#export'!N90))</f>
        <v>SHAF</v>
      </c>
      <c r="S89" s="17" t="str">
        <f>IF('[1]#export'!A90="","",IF('[1]#export'!M90="","",'[1]#export'!M90))</f>
        <v>COVID-19</v>
      </c>
      <c r="T89" s="17" t="str">
        <f>IF('[1]#export'!A90="","",IF(AND(VALUE('[1]#export'!K90)&gt;12,OR('[1]#export'!M90="Bursary",'[1]#export'!M90="Main Grant")),"Multiple year grants are approved in principle for the full term as outlined but are subject to satisfactory reporting and annual authority from the Charity's Trustee to release each tranche.",""))</f>
        <v/>
      </c>
      <c r="U89" s="17" t="str">
        <f>IF('[1]#export'!A90="","",IF('[1]#export'!Q90="","",'[1]#export'!Q90))</f>
        <v>Direct Project Costs</v>
      </c>
      <c r="V89" s="17" t="str">
        <f>IF('[1]#export'!A90="","",IF('[1]#export'!O90="","",'[1]#export'!O90))</f>
        <v>Youth Clubs &amp; Youth Activities</v>
      </c>
      <c r="W89" s="17" t="str">
        <f>IF('[1]#export'!O90="","",'[1]#export'!$O$2)</f>
        <v>Programme Area</v>
      </c>
      <c r="X89" s="17" t="str">
        <f>IF('[1]#export'!A90="","",IF('[1]#export'!P90="","",'[1]#export'!P90))</f>
        <v>5-19 (School Age CYP)</v>
      </c>
      <c r="Y89" s="17" t="str">
        <f>IF('[1]#export'!P90="","",'[1]#export'!$P$2)</f>
        <v>Age Group</v>
      </c>
      <c r="Z89" s="18">
        <f>IF('[1]#export'!A90="","",'[1]#export'!I90)</f>
        <v>44115</v>
      </c>
      <c r="AA89" s="13" t="str">
        <f>IF('[1]#export'!A90="","",'[1]#fixed_data'!$B$8)</f>
        <v>http://jlc.london/</v>
      </c>
    </row>
    <row r="90" spans="1:27">
      <c r="A90" s="13" t="str">
        <f>IF('[1]#export'!A91="","",CONCATENATE('[1]#fixed_data'!$B$2&amp;'[1]#export'!A91))</f>
        <v>360G-JLC-108236</v>
      </c>
      <c r="B90" s="13" t="str">
        <f>IF('[1]#export'!A91="","",CONCATENATE('[1]#export'!N91&amp;" grant to "&amp;'[1]#export'!B91))</f>
        <v>SHAF grant to Learning Through Horses</v>
      </c>
      <c r="C90" s="13" t="str">
        <f>IF('[1]#export'!A91="","",'[1]#export'!D91)</f>
        <v>Summer Equine Assisted Wellbeing Programme</v>
      </c>
      <c r="D90" s="13" t="str">
        <f>IF('[1]#export'!A91="","",'[1]#fixed_data'!$B$3)</f>
        <v>GBP</v>
      </c>
      <c r="E90" s="14">
        <f>IF('[1]#export'!A91="","",'[1]#export'!E91)</f>
        <v>6000</v>
      </c>
      <c r="F90" s="15" t="str">
        <f>IF('[1]#export'!A91="","",TEXT('[1]#export'!F91,"yyyy-mm-dd"))</f>
        <v>2020-07-10</v>
      </c>
      <c r="G90" s="15" t="str">
        <f>IF('[1]#export'!A91="","",IF('[1]#export'!J91="","",TEXT('[1]#export'!J91,"yyyy-mm-dd")))</f>
        <v>2020-07-20</v>
      </c>
      <c r="H90" s="13" t="str">
        <f>IF('[1]#export'!A91="","",'[1]#export'!K91)</f>
        <v>12</v>
      </c>
      <c r="I90" s="13" t="str">
        <f>IF('[1]#export'!A91="","",IF(LEFT('[1]#export'!C91,3)="GB-",'[1]#export'!C91,IF(AND(K90="",L90=""),'[1]#fixed_data'!$B$4&amp;SUBSTITUTE(J90," ","-"),IF(K90="","GB-COH-"&amp;L90,IF(LEFT(K90,2)="SC","GB-SC-"&amp;K90,IF(AND(LEFT(K90,1)="1",LEN(K90)=6),"GB-NIC-"&amp;K90,"GB-CHC-"&amp;K90))))))</f>
        <v>GB-CHC-1159326</v>
      </c>
      <c r="J90" s="13" t="str">
        <f>IF('[1]#export'!A91="","",'[1]#export'!B91)</f>
        <v>Learning Through Horses</v>
      </c>
      <c r="K90" s="16" t="str">
        <f>IF('[1]#export'!A91="","",IF(ISBLANK('[1]#export'!C91),"",IF(LEFT('[1]#export'!C91,3)="GB-","",'[1]#export'!C91)))</f>
        <v>1159326</v>
      </c>
      <c r="L90" s="16"/>
      <c r="M90" s="13" t="str">
        <f>IF('[1]#export'!A91="","",IF('[1]#export'!H91="","",'[1]#export'!H91))</f>
        <v>NW1 7SN</v>
      </c>
      <c r="N90" s="13" t="str">
        <f>IF('[1]#export'!A91="","",IF('[1]#export'!L91="","",IF(LEFT('[1]#export'!L91,4)="http",'[1]#export'!L91,"http://"&amp;TRIM('[1]#export'!L91))))</f>
        <v>http://www.strengthandlearningthroughhorses.org</v>
      </c>
      <c r="O90" s="13" t="str">
        <f>IF('[1]#export'!A91="","",IF('[1]#export'!G91="","",IF(LEFT('[1]#export'!G91,13)="Discretionary","Multiple Boroughs",SUBSTITUTE('[1]#export'!G91,CHAR(10),", "))))</f>
        <v>Barnet, Camden, Brent, Harrow</v>
      </c>
      <c r="P90" s="13" t="str">
        <f>IF('[1]#export'!A91="","",'[1]#fixed_data'!$B$5)</f>
        <v>GB-CHC-237725</v>
      </c>
      <c r="Q90" s="13" t="str">
        <f>IF('[1]#export'!A91="","",'[1]#fixed_data'!$B$6)</f>
        <v>John Lyon's Charity</v>
      </c>
      <c r="R90" s="13" t="str">
        <f>IF('[1]#export'!A91="","",IF('[1]#export'!N91="","",'[1]#export'!N91))</f>
        <v>SHAF</v>
      </c>
      <c r="S90" s="17" t="str">
        <f>IF('[1]#export'!A91="","",IF('[1]#export'!M91="","",'[1]#export'!M91))</f>
        <v>COVID-19</v>
      </c>
      <c r="T90" s="17" t="str">
        <f>IF('[1]#export'!A91="","",IF(AND(VALUE('[1]#export'!K91)&gt;12,OR('[1]#export'!M91="Bursary",'[1]#export'!M91="Main Grant")),"Multiple year grants are approved in principle for the full term as outlined but are subject to satisfactory reporting and annual authority from the Charity's Trustee to release each tranche.",""))</f>
        <v/>
      </c>
      <c r="U90" s="17" t="str">
        <f>IF('[1]#export'!A91="","",IF('[1]#export'!Q91="","",'[1]#export'!Q91))</f>
        <v>Direct Project Costs</v>
      </c>
      <c r="V90" s="17" t="str">
        <f>IF('[1]#export'!A91="","",IF('[1]#export'!O91="","",'[1]#export'!O91))</f>
        <v>Emotional Wellbeing</v>
      </c>
      <c r="W90" s="17" t="str">
        <f>IF('[1]#export'!O91="","",'[1]#export'!$O$2)</f>
        <v>Programme Area</v>
      </c>
      <c r="X90" s="17" t="str">
        <f>IF('[1]#export'!A91="","",IF('[1]#export'!P91="","",'[1]#export'!P91))</f>
        <v>11-25 (Secondary+ YP)</v>
      </c>
      <c r="Y90" s="17" t="str">
        <f>IF('[1]#export'!P91="","",'[1]#export'!$P$2)</f>
        <v>Age Group</v>
      </c>
      <c r="Z90" s="18">
        <f>IF('[1]#export'!A91="","",'[1]#export'!I91)</f>
        <v>44103</v>
      </c>
      <c r="AA90" s="13" t="str">
        <f>IF('[1]#export'!A91="","",'[1]#fixed_data'!$B$8)</f>
        <v>http://jlc.london/</v>
      </c>
    </row>
    <row r="91" spans="1:27">
      <c r="A91" s="13" t="str">
        <f>IF('[1]#export'!A92="","",CONCATENATE('[1]#fixed_data'!$B$2&amp;'[1]#export'!A92))</f>
        <v>360G-JLC-108223</v>
      </c>
      <c r="B91" s="13" t="str">
        <f>IF('[1]#export'!A92="","",CONCATENATE('[1]#export'!N92&amp;" grant to "&amp;'[1]#export'!B92))</f>
        <v>SHAF grant to Phoenix Rising</v>
      </c>
      <c r="C91" s="13" t="str">
        <f>IF('[1]#export'!A92="","",'[1]#export'!D92)</f>
        <v>Phoenix Rising Summer Project</v>
      </c>
      <c r="D91" s="13" t="str">
        <f>IF('[1]#export'!A92="","",'[1]#fixed_data'!$B$3)</f>
        <v>GBP</v>
      </c>
      <c r="E91" s="14">
        <f>IF('[1]#export'!A92="","",'[1]#export'!E92)</f>
        <v>6000</v>
      </c>
      <c r="F91" s="15" t="str">
        <f>IF('[1]#export'!A92="","",TEXT('[1]#export'!F92,"yyyy-mm-dd"))</f>
        <v>2020-07-10</v>
      </c>
      <c r="G91" s="15" t="str">
        <f>IF('[1]#export'!A92="","",IF('[1]#export'!J92="","",TEXT('[1]#export'!J92,"yyyy-mm-dd")))</f>
        <v>2020-07-20</v>
      </c>
      <c r="H91" s="13" t="str">
        <f>IF('[1]#export'!A92="","",'[1]#export'!K92)</f>
        <v>12</v>
      </c>
      <c r="I91" s="13" t="str">
        <f>IF('[1]#export'!A92="","",IF(LEFT('[1]#export'!C92,3)="GB-",'[1]#export'!C92,IF(AND(K91="",L91=""),'[1]#fixed_data'!$B$4&amp;SUBSTITUTE(J91," ","-"),IF(K91="","GB-COH-"&amp;L91,IF(LEFT(K91,2)="SC","GB-SC-"&amp;K91,IF(AND(LEFT(K91,1)="1",LEN(K91)=6),"GB-NIC-"&amp;K91,"GB-CHC-"&amp;K91))))))</f>
        <v>GB-CHC-1176730</v>
      </c>
      <c r="J91" s="13" t="str">
        <f>IF('[1]#export'!A92="","",'[1]#export'!B92)</f>
        <v>Phoenix Rising</v>
      </c>
      <c r="K91" s="16" t="str">
        <f>IF('[1]#export'!A92="","",IF(ISBLANK('[1]#export'!C92),"",IF(LEFT('[1]#export'!C92,3)="GB-","",'[1]#export'!C92)))</f>
        <v>1176730</v>
      </c>
      <c r="L91" s="16"/>
      <c r="M91" s="13" t="str">
        <f>IF('[1]#export'!A92="","",IF('[1]#export'!H92="","",'[1]#export'!H92))</f>
        <v>NW10 0NR</v>
      </c>
      <c r="N91" s="13" t="str">
        <f>IF('[1]#export'!A92="","",IF('[1]#export'!L92="","",IF(LEFT('[1]#export'!L92,4)="http",'[1]#export'!L92,"http://"&amp;TRIM('[1]#export'!L92))))</f>
        <v>http://www.phoenixrisingnw10.org</v>
      </c>
      <c r="O91" s="13" t="str">
        <f>IF('[1]#export'!A92="","",IF('[1]#export'!G92="","",IF(LEFT('[1]#export'!G92,13)="Discretionary","Multiple Boroughs",SUBSTITUTE('[1]#export'!G92,CHAR(10),", "))))</f>
        <v>Brent</v>
      </c>
      <c r="P91" s="13" t="str">
        <f>IF('[1]#export'!A92="","",'[1]#fixed_data'!$B$5)</f>
        <v>GB-CHC-237725</v>
      </c>
      <c r="Q91" s="13" t="str">
        <f>IF('[1]#export'!A92="","",'[1]#fixed_data'!$B$6)</f>
        <v>John Lyon's Charity</v>
      </c>
      <c r="R91" s="13" t="str">
        <f>IF('[1]#export'!A92="","",IF('[1]#export'!N92="","",'[1]#export'!N92))</f>
        <v>SHAF</v>
      </c>
      <c r="S91" s="17" t="str">
        <f>IF('[1]#export'!A92="","",IF('[1]#export'!M92="","",'[1]#export'!M92))</f>
        <v>COVID-19</v>
      </c>
      <c r="T91" s="17" t="str">
        <f>IF('[1]#export'!A92="","",IF(AND(VALUE('[1]#export'!K92)&gt;12,OR('[1]#export'!M92="Bursary",'[1]#export'!M92="Main Grant")),"Multiple year grants are approved in principle for the full term as outlined but are subject to satisfactory reporting and annual authority from the Charity's Trustee to release each tranche.",""))</f>
        <v/>
      </c>
      <c r="U91" s="17" t="str">
        <f>IF('[1]#export'!A92="","",IF('[1]#export'!Q92="","",'[1]#export'!Q92))</f>
        <v>Direct Project Costs</v>
      </c>
      <c r="V91" s="17" t="str">
        <f>IF('[1]#export'!A92="","",IF('[1]#export'!O92="","",'[1]#export'!O92))</f>
        <v>Youth Clubs &amp; Youth Activities</v>
      </c>
      <c r="W91" s="17" t="str">
        <f>IF('[1]#export'!O92="","",'[1]#export'!$O$2)</f>
        <v>Programme Area</v>
      </c>
      <c r="X91" s="17" t="str">
        <f>IF('[1]#export'!A92="","",IF('[1]#export'!P92="","",'[1]#export'!P92))</f>
        <v>5-19 (School Age CYP)</v>
      </c>
      <c r="Y91" s="17" t="str">
        <f>IF('[1]#export'!P92="","",'[1]#export'!$P$2)</f>
        <v>Age Group</v>
      </c>
      <c r="Z91" s="18">
        <f>IF('[1]#export'!A92="","",'[1]#export'!I92)</f>
        <v>44112</v>
      </c>
      <c r="AA91" s="13" t="str">
        <f>IF('[1]#export'!A92="","",'[1]#fixed_data'!$B$8)</f>
        <v>http://jlc.london/</v>
      </c>
    </row>
    <row r="92" spans="1:27">
      <c r="A92" s="13" t="str">
        <f>IF('[1]#export'!A93="","",CONCATENATE('[1]#fixed_data'!$B$2&amp;'[1]#export'!A93))</f>
        <v>360G-JLC-108071</v>
      </c>
      <c r="B92" s="13" t="str">
        <f>IF('[1]#export'!A93="","",CONCATENATE('[1]#export'!N93&amp;" grant to "&amp;'[1]#export'!B93))</f>
        <v>SHAF grant to St Bernadette's Catholic Nursery and Primary School</v>
      </c>
      <c r="C92" s="13" t="str">
        <f>IF('[1]#export'!A93="","",'[1]#export'!D93)</f>
        <v>Summer Holiday Club</v>
      </c>
      <c r="D92" s="13" t="str">
        <f>IF('[1]#export'!A93="","",'[1]#fixed_data'!$B$3)</f>
        <v>GBP</v>
      </c>
      <c r="E92" s="14">
        <f>IF('[1]#export'!A93="","",'[1]#export'!E93)</f>
        <v>3500</v>
      </c>
      <c r="F92" s="15" t="str">
        <f>IF('[1]#export'!A93="","",TEXT('[1]#export'!F93,"yyyy-mm-dd"))</f>
        <v>2020-07-10</v>
      </c>
      <c r="G92" s="15" t="str">
        <f>IF('[1]#export'!A93="","",IF('[1]#export'!J93="","",TEXT('[1]#export'!J93,"yyyy-mm-dd")))</f>
        <v>2020-08-10</v>
      </c>
      <c r="H92" s="13" t="str">
        <f>IF('[1]#export'!A93="","",'[1]#export'!K93)</f>
        <v>12</v>
      </c>
      <c r="I92" s="20" t="s">
        <v>33</v>
      </c>
      <c r="J92" s="13" t="str">
        <f>IF('[1]#export'!A93="","",'[1]#export'!B93)</f>
        <v>St Bernadette's Catholic Nursery and Primary School</v>
      </c>
      <c r="K92" s="16" t="str">
        <f>IF('[1]#export'!A93="","",IF(ISBLANK('[1]#export'!C93),"",IF(LEFT('[1]#export'!C93,3)="GB-","",'[1]#export'!C93)))</f>
        <v/>
      </c>
      <c r="L92" s="16"/>
      <c r="M92" s="13" t="str">
        <f>IF('[1]#export'!A93="","",IF('[1]#export'!H93="","",'[1]#export'!H93))</f>
        <v>HA3 9NS</v>
      </c>
      <c r="N92" s="13" t="str">
        <f>IF('[1]#export'!A93="","",IF('[1]#export'!L93="","",IF(LEFT('[1]#export'!L93,4)="http",'[1]#export'!L93,"http://"&amp;TRIM('[1]#export'!L93))))</f>
        <v>http://www.st-bernadettes.co.uk</v>
      </c>
      <c r="O92" s="13" t="str">
        <f>IF('[1]#export'!A93="","",IF('[1]#export'!G93="","",IF(LEFT('[1]#export'!G93,13)="Discretionary","Multiple Boroughs",SUBSTITUTE('[1]#export'!G93,CHAR(10),", "))))</f>
        <v>Brent, Harrow</v>
      </c>
      <c r="P92" s="13" t="str">
        <f>IF('[1]#export'!A93="","",'[1]#fixed_data'!$B$5)</f>
        <v>GB-CHC-237725</v>
      </c>
      <c r="Q92" s="13" t="str">
        <f>IF('[1]#export'!A93="","",'[1]#fixed_data'!$B$6)</f>
        <v>John Lyon's Charity</v>
      </c>
      <c r="R92" s="13" t="str">
        <f>IF('[1]#export'!A93="","",IF('[1]#export'!N93="","",'[1]#export'!N93))</f>
        <v>SHAF</v>
      </c>
      <c r="S92" s="17" t="str">
        <f>IF('[1]#export'!A93="","",IF('[1]#export'!M93="","",'[1]#export'!M93))</f>
        <v>COVID-19</v>
      </c>
      <c r="T92" s="17" t="str">
        <f>IF('[1]#export'!A93="","",IF(AND(VALUE('[1]#export'!K93)&gt;12,OR('[1]#export'!M93="Bursary",'[1]#export'!M93="Main Grant")),"Multiple year grants are approved in principle for the full term as outlined but are subject to satisfactory reporting and annual authority from the Charity's Trustee to release each tranche.",""))</f>
        <v/>
      </c>
      <c r="U92" s="17" t="str">
        <f>IF('[1]#export'!A93="","",IF('[1]#export'!Q93="","",'[1]#export'!Q93))</f>
        <v>Salary Costs</v>
      </c>
      <c r="V92" s="17" t="str">
        <f>IF('[1]#export'!A93="","",IF('[1]#export'!O93="","",'[1]#export'!O93))</f>
        <v>Youth Clubs &amp; Youth Activities</v>
      </c>
      <c r="W92" s="17" t="str">
        <f>IF('[1]#export'!O93="","",'[1]#export'!$O$2)</f>
        <v>Programme Area</v>
      </c>
      <c r="X92" s="17" t="str">
        <f>IF('[1]#export'!A93="","",IF('[1]#export'!P93="","",'[1]#export'!P93))</f>
        <v>5-11 (Primary Children)</v>
      </c>
      <c r="Y92" s="17" t="str">
        <f>IF('[1]#export'!P93="","",'[1]#export'!$P$2)</f>
        <v>Age Group</v>
      </c>
      <c r="Z92" s="18">
        <f>IF('[1]#export'!A93="","",'[1]#export'!I93)</f>
        <v>44085</v>
      </c>
      <c r="AA92" s="13" t="str">
        <f>IF('[1]#export'!A93="","",'[1]#fixed_data'!$B$8)</f>
        <v>http://jlc.london/</v>
      </c>
    </row>
    <row r="93" spans="1:27">
      <c r="A93" s="13" t="str">
        <f>IF('[1]#export'!A94="","",CONCATENATE('[1]#fixed_data'!$B$2&amp;'[1]#export'!A94))</f>
        <v>360G-JLC-108220</v>
      </c>
      <c r="B93" s="13" t="str">
        <f>IF('[1]#export'!A94="","",CONCATENATE('[1]#export'!N94&amp;" grant to "&amp;'[1]#export'!B94))</f>
        <v>SHAF grant to New Diorama</v>
      </c>
      <c r="C93" s="13" t="str">
        <f>IF('[1]#export'!A94="","",'[1]#export'!D94)</f>
        <v>Camden Youth Theatre - Summer Project</v>
      </c>
      <c r="D93" s="13" t="str">
        <f>IF('[1]#export'!A94="","",'[1]#fixed_data'!$B$3)</f>
        <v>GBP</v>
      </c>
      <c r="E93" s="14">
        <f>IF('[1]#export'!A94="","",'[1]#export'!E94)</f>
        <v>6000</v>
      </c>
      <c r="F93" s="15" t="str">
        <f>IF('[1]#export'!A94="","",TEXT('[1]#export'!F94,"yyyy-mm-dd"))</f>
        <v>2020-07-06</v>
      </c>
      <c r="G93" s="15" t="str">
        <f>IF('[1]#export'!A94="","",IF('[1]#export'!J94="","",TEXT('[1]#export'!J94,"yyyy-mm-dd")))</f>
        <v>2020-07-13</v>
      </c>
      <c r="H93" s="13" t="str">
        <f>IF('[1]#export'!A94="","",'[1]#export'!K94)</f>
        <v>12</v>
      </c>
      <c r="I93" s="13" t="str">
        <f>IF('[1]#export'!A94="","",IF(LEFT('[1]#export'!C94,3)="GB-",'[1]#export'!C94,IF(AND(K93="",L93=""),'[1]#fixed_data'!$B$4&amp;SUBSTITUTE(J93," ","-"),IF(K93="","GB-COH-"&amp;L93,IF(LEFT(K93,2)="SC","GB-SC-"&amp;K93,IF(AND(LEFT(K93,1)="1",LEN(K93)=6),"GB-NIC-"&amp;K93,"GB-CHC-"&amp;K93))))))</f>
        <v>GB-CHC-278795</v>
      </c>
      <c r="J93" s="13" t="str">
        <f>IF('[1]#export'!A94="","",'[1]#export'!B94)</f>
        <v>New Diorama</v>
      </c>
      <c r="K93" s="16" t="str">
        <f>IF('[1]#export'!A94="","",IF(ISBLANK('[1]#export'!C94),"",IF(LEFT('[1]#export'!C94,3)="GB-","",'[1]#export'!C94)))</f>
        <v>278795</v>
      </c>
      <c r="L93" s="16"/>
      <c r="M93" s="13" t="str">
        <f>IF('[1]#export'!A94="","",IF('[1]#export'!H94="","",'[1]#export'!H94))</f>
        <v>NW1 3BF</v>
      </c>
      <c r="N93" s="13" t="str">
        <f>IF('[1]#export'!A94="","",IF('[1]#export'!L94="","",IF(LEFT('[1]#export'!L94,4)="http",'[1]#export'!L94,"http://"&amp;TRIM('[1]#export'!L94))))</f>
        <v>http://www.newdiorama.com</v>
      </c>
      <c r="O93" s="13" t="str">
        <f>IF('[1]#export'!A94="","",IF('[1]#export'!G94="","",IF(LEFT('[1]#export'!G94,13)="Discretionary","Multiple Boroughs",SUBSTITUTE('[1]#export'!G94,CHAR(10),", "))))</f>
        <v>Camden, Brent</v>
      </c>
      <c r="P93" s="13" t="str">
        <f>IF('[1]#export'!A94="","",'[1]#fixed_data'!$B$5)</f>
        <v>GB-CHC-237725</v>
      </c>
      <c r="Q93" s="13" t="str">
        <f>IF('[1]#export'!A94="","",'[1]#fixed_data'!$B$6)</f>
        <v>John Lyon's Charity</v>
      </c>
      <c r="R93" s="13" t="str">
        <f>IF('[1]#export'!A94="","",IF('[1]#export'!N94="","",'[1]#export'!N94))</f>
        <v>SHAF</v>
      </c>
      <c r="S93" s="17" t="str">
        <f>IF('[1]#export'!A94="","",IF('[1]#export'!M94="","",'[1]#export'!M94))</f>
        <v>COVID-19</v>
      </c>
      <c r="T93" s="17" t="str">
        <f>IF('[1]#export'!A94="","",IF(AND(VALUE('[1]#export'!K94)&gt;12,OR('[1]#export'!M94="Bursary",'[1]#export'!M94="Main Grant")),"Multiple year grants are approved in principle for the full term as outlined but are subject to satisfactory reporting and annual authority from the Charity's Trustee to release each tranche.",""))</f>
        <v/>
      </c>
      <c r="U93" s="17" t="str">
        <f>IF('[1]#export'!A94="","",IF('[1]#export'!Q94="","",'[1]#export'!Q94))</f>
        <v>Direct Project Costs</v>
      </c>
      <c r="V93" s="17" t="str">
        <f>IF('[1]#export'!A94="","",IF('[1]#export'!O94="","",'[1]#export'!O94))</f>
        <v>Arts &amp; Science</v>
      </c>
      <c r="W93" s="17" t="str">
        <f>IF('[1]#export'!O94="","",'[1]#export'!$O$2)</f>
        <v>Programme Area</v>
      </c>
      <c r="X93" s="17" t="str">
        <f>IF('[1]#export'!A94="","",IF('[1]#export'!P94="","",'[1]#export'!P94))</f>
        <v>5-19 (School Age CYP)</v>
      </c>
      <c r="Y93" s="17" t="str">
        <f>IF('[1]#export'!P94="","",'[1]#export'!$P$2)</f>
        <v>Age Group</v>
      </c>
      <c r="Z93" s="18">
        <f>IF('[1]#export'!A94="","",'[1]#export'!I94)</f>
        <v>44057</v>
      </c>
      <c r="AA93" s="13" t="str">
        <f>IF('[1]#export'!A94="","",'[1]#fixed_data'!$B$8)</f>
        <v>http://jlc.london/</v>
      </c>
    </row>
    <row r="94" spans="1:27">
      <c r="A94" s="13" t="str">
        <f>IF('[1]#export'!A95="","",CONCATENATE('[1]#fixed_data'!$B$2&amp;'[1]#export'!A95))</f>
        <v>360G-JLC-108217</v>
      </c>
      <c r="B94" s="13" t="str">
        <f>IF('[1]#export'!A95="","",CONCATENATE('[1]#export'!N95&amp;" grant to "&amp;'[1]#export'!B95))</f>
        <v>SHAF grant to The US Charitable Trust</v>
      </c>
      <c r="C94" s="13" t="str">
        <f>IF('[1]#export'!A95="","",'[1]#export'!D95)</f>
        <v>CV19 Summer Programme</v>
      </c>
      <c r="D94" s="13" t="str">
        <f>IF('[1]#export'!A95="","",'[1]#fixed_data'!$B$3)</f>
        <v>GBP</v>
      </c>
      <c r="E94" s="14">
        <f>IF('[1]#export'!A95="","",'[1]#export'!E95)</f>
        <v>5900</v>
      </c>
      <c r="F94" s="15" t="str">
        <f>IF('[1]#export'!A95="","",TEXT('[1]#export'!F95,"yyyy-mm-dd"))</f>
        <v>2020-07-06</v>
      </c>
      <c r="G94" s="15" t="str">
        <f>IF('[1]#export'!A95="","",IF('[1]#export'!J95="","",TEXT('[1]#export'!J95,"yyyy-mm-dd")))</f>
        <v>2020-07-21</v>
      </c>
      <c r="H94" s="13" t="str">
        <f>IF('[1]#export'!A95="","",'[1]#export'!K95)</f>
        <v>12</v>
      </c>
      <c r="I94" s="13" t="str">
        <f>IF('[1]#export'!A95="","",IF(LEFT('[1]#export'!C95,3)="GB-",'[1]#export'!C95,IF(AND(K94="",L94=""),'[1]#fixed_data'!$B$4&amp;SUBSTITUTE(J94," ","-"),IF(K94="","GB-COH-"&amp;L94,IF(LEFT(K94,2)="SC","GB-SC-"&amp;K94,IF(AND(LEFT(K94,1)="1",LEN(K94)=6),"GB-NIC-"&amp;K94,"GB-CHC-"&amp;K94))))))</f>
        <v>GB-CHC-1147089</v>
      </c>
      <c r="J94" s="13" t="str">
        <f>IF('[1]#export'!A95="","",'[1]#export'!B95)</f>
        <v>The US Charitable Trust</v>
      </c>
      <c r="K94" s="16" t="str">
        <f>IF('[1]#export'!A95="","",IF(ISBLANK('[1]#export'!C95),"",IF(LEFT('[1]#export'!C95,3)="GB-","",'[1]#export'!C95)))</f>
        <v>1147089</v>
      </c>
      <c r="L94" s="16"/>
      <c r="M94" s="13" t="str">
        <f>IF('[1]#export'!A95="","",IF('[1]#export'!H95="","",'[1]#export'!H95))</f>
        <v>NW10 3RN</v>
      </c>
      <c r="N94" s="13" t="str">
        <f>IF('[1]#export'!A95="","",IF('[1]#export'!L95="","",IF(LEFT('[1]#export'!L95,4)="http",'[1]#export'!L95,"http://"&amp;TRIM('[1]#export'!L95))))</f>
        <v>http://www.urbansurvival.org</v>
      </c>
      <c r="O94" s="13" t="str">
        <f>IF('[1]#export'!A95="","",IF('[1]#export'!G95="","",IF(LEFT('[1]#export'!G95,13)="Discretionary","Multiple Boroughs",SUBSTITUTE('[1]#export'!G95,CHAR(10),", "))))</f>
        <v>Brent</v>
      </c>
      <c r="P94" s="13" t="str">
        <f>IF('[1]#export'!A95="","",'[1]#fixed_data'!$B$5)</f>
        <v>GB-CHC-237725</v>
      </c>
      <c r="Q94" s="13" t="str">
        <f>IF('[1]#export'!A95="","",'[1]#fixed_data'!$B$6)</f>
        <v>John Lyon's Charity</v>
      </c>
      <c r="R94" s="13" t="str">
        <f>IF('[1]#export'!A95="","",IF('[1]#export'!N95="","",'[1]#export'!N95))</f>
        <v>SHAF</v>
      </c>
      <c r="S94" s="17" t="str">
        <f>IF('[1]#export'!A95="","",IF('[1]#export'!M95="","",'[1]#export'!M95))</f>
        <v>COVID-19</v>
      </c>
      <c r="T94" s="17" t="str">
        <f>IF('[1]#export'!A95="","",IF(AND(VALUE('[1]#export'!K95)&gt;12,OR('[1]#export'!M95="Bursary",'[1]#export'!M95="Main Grant")),"Multiple year grants are approved in principle for the full term as outlined but are subject to satisfactory reporting and annual authority from the Charity's Trustee to release each tranche.",""))</f>
        <v/>
      </c>
      <c r="U94" s="17" t="str">
        <f>IF('[1]#export'!A95="","",IF('[1]#export'!Q95="","",'[1]#export'!Q95))</f>
        <v>Direct Project Costs</v>
      </c>
      <c r="V94" s="17" t="str">
        <f>IF('[1]#export'!A95="","",IF('[1]#export'!O95="","",'[1]#export'!O95))</f>
        <v>Youth Clubs &amp; Youth Activities</v>
      </c>
      <c r="W94" s="17" t="str">
        <f>IF('[1]#export'!O95="","",'[1]#export'!$O$2)</f>
        <v>Programme Area</v>
      </c>
      <c r="X94" s="17" t="str">
        <f>IF('[1]#export'!A95="","",IF('[1]#export'!P95="","",'[1]#export'!P95))</f>
        <v>11-19 (Secondary YP)</v>
      </c>
      <c r="Y94" s="17" t="str">
        <f>IF('[1]#export'!P95="","",'[1]#export'!$P$2)</f>
        <v>Age Group</v>
      </c>
      <c r="Z94" s="18">
        <f>IF('[1]#export'!A95="","",'[1]#export'!I95)</f>
        <v>44110</v>
      </c>
      <c r="AA94" s="13" t="str">
        <f>IF('[1]#export'!A95="","",'[1]#fixed_data'!$B$8)</f>
        <v>http://jlc.london/</v>
      </c>
    </row>
    <row r="95" spans="1:27">
      <c r="A95" s="13" t="str">
        <f>IF('[1]#export'!A96="","",CONCATENATE('[1]#fixed_data'!$B$2&amp;'[1]#export'!A96))</f>
        <v>360G-JLC-108200</v>
      </c>
      <c r="B95" s="13" t="str">
        <f>IF('[1]#export'!A96="","",CONCATENATE('[1]#export'!N96&amp;" grant to "&amp;'[1]#export'!B96))</f>
        <v>COVID-19 grant to Action for Stammering Children</v>
      </c>
      <c r="C95" s="13" t="str">
        <f>IF('[1]#export'!A96="","",'[1]#export'!D96)</f>
        <v>COVID-19: LCR Wave 2 - Continuation Therapy</v>
      </c>
      <c r="D95" s="13" t="str">
        <f>IF('[1]#export'!A96="","",'[1]#fixed_data'!$B$3)</f>
        <v>GBP</v>
      </c>
      <c r="E95" s="14">
        <f>IF('[1]#export'!A96="","",'[1]#export'!E96)</f>
        <v>30000</v>
      </c>
      <c r="F95" s="15" t="str">
        <f>IF('[1]#export'!A96="","",TEXT('[1]#export'!F96,"yyyy-mm-dd"))</f>
        <v>2020-06-19</v>
      </c>
      <c r="G95" s="15" t="str">
        <f>IF('[1]#export'!A96="","",IF('[1]#export'!J96="","",TEXT('[1]#export'!J96,"yyyy-mm-dd")))</f>
        <v>2020-06-22</v>
      </c>
      <c r="H95" s="13" t="str">
        <f>IF('[1]#export'!A96="","",'[1]#export'!K96)</f>
        <v>12</v>
      </c>
      <c r="I95" s="13" t="str">
        <f>IF('[1]#export'!A96="","",IF(LEFT('[1]#export'!C96,3)="GB-",'[1]#export'!C96,IF(AND(K95="",L95=""),'[1]#fixed_data'!$B$4&amp;SUBSTITUTE(J95," ","-"),IF(K95="","GB-COH-"&amp;L95,IF(LEFT(K95,2)="SC","GB-SC-"&amp;K95,IF(AND(LEFT(K95,1)="1",LEN(K95)=6),"GB-NIC-"&amp;K95,"GB-CHC-"&amp;K95))))))</f>
        <v>GB-CHC-801171</v>
      </c>
      <c r="J95" s="13" t="str">
        <f>IF('[1]#export'!A96="","",'[1]#export'!B96)</f>
        <v>Action for Stammering Children</v>
      </c>
      <c r="K95" s="16" t="str">
        <f>IF('[1]#export'!A96="","",IF(ISBLANK('[1]#export'!C96),"",IF(LEFT('[1]#export'!C96,3)="GB-","",'[1]#export'!C96)))</f>
        <v>801171</v>
      </c>
      <c r="L95" s="16"/>
      <c r="M95" s="13" t="str">
        <f>IF('[1]#export'!A96="","",IF('[1]#export'!H96="","",'[1]#export'!H96))</f>
        <v>EC1R 0JG</v>
      </c>
      <c r="N95" s="13" t="str">
        <f>IF('[1]#export'!A96="","",IF('[1]#export'!L96="","",IF(LEFT('[1]#export'!L96,4)="http",'[1]#export'!L96,"http://"&amp;TRIM('[1]#export'!L96))))</f>
        <v>http://www.actionforstammeringchildren.org</v>
      </c>
      <c r="O95" s="13" t="str">
        <f>IF('[1]#export'!A96="","",IF('[1]#export'!G96="","",IF(LEFT('[1]#export'!G96,13)="Discretionary","Multiple Boroughs",SUBSTITUTE('[1]#export'!G96,CHAR(10),", "))))</f>
        <v>Camden, Discretionary</v>
      </c>
      <c r="P95" s="13" t="str">
        <f>IF('[1]#export'!A96="","",'[1]#fixed_data'!$B$5)</f>
        <v>GB-CHC-237725</v>
      </c>
      <c r="Q95" s="13" t="str">
        <f>IF('[1]#export'!A96="","",'[1]#fixed_data'!$B$6)</f>
        <v>John Lyon's Charity</v>
      </c>
      <c r="R95" s="13" t="str">
        <f>IF('[1]#export'!A96="","",IF('[1]#export'!N96="","",'[1]#export'!N96))</f>
        <v>COVID-19</v>
      </c>
      <c r="S95" s="17" t="str">
        <f>IF('[1]#export'!A96="","",IF('[1]#export'!M96="","",'[1]#export'!M96))</f>
        <v>COVID-19</v>
      </c>
      <c r="T95" s="17" t="str">
        <f>IF('[1]#export'!A96="","",IF(AND(VALUE('[1]#export'!K96)&gt;12,OR('[1]#export'!M96="Bursary",'[1]#export'!M96="Main Grant")),"Multiple year grants are approved in principle for the full term as outlined but are subject to satisfactory reporting and annual authority from the Charity's Trustee to release each tranche.",""))</f>
        <v/>
      </c>
      <c r="U95" s="17" t="str">
        <f>IF('[1]#export'!A96="","",IF('[1]#export'!Q96="","",'[1]#export'!Q96))</f>
        <v>Direct Project Costs</v>
      </c>
      <c r="V95" s="17" t="str">
        <f>IF('[1]#export'!A96="","",IF('[1]#export'!O96="","",'[1]#export'!O96))</f>
        <v>Special Needs &amp; Disabilities</v>
      </c>
      <c r="W95" s="17" t="str">
        <f>IF('[1]#export'!O96="","",'[1]#export'!$O$2)</f>
        <v>Programme Area</v>
      </c>
      <c r="X95" s="17" t="str">
        <f>IF('[1]#export'!A96="","",IF('[1]#export'!P96="","",'[1]#export'!P96))</f>
        <v>0-25 Years Old</v>
      </c>
      <c r="Y95" s="17" t="str">
        <f>IF('[1]#export'!P96="","",'[1]#export'!$P$2)</f>
        <v>Age Group</v>
      </c>
      <c r="Z95" s="18">
        <f>IF('[1]#export'!A96="","",'[1]#export'!I96)</f>
        <v>44043</v>
      </c>
      <c r="AA95" s="13" t="str">
        <f>IF('[1]#export'!A96="","",'[1]#fixed_data'!$B$8)</f>
        <v>http://jlc.london/</v>
      </c>
    </row>
    <row r="96" spans="1:27">
      <c r="A96" s="13" t="str">
        <f>IF('[1]#export'!A97="","",CONCATENATE('[1]#fixed_data'!$B$2&amp;'[1]#export'!A97))</f>
        <v>360G-JLC-108203</v>
      </c>
      <c r="B96" s="13" t="str">
        <f>IF('[1]#export'!A97="","",CONCATENATE('[1]#export'!N97&amp;" grant to "&amp;'[1]#export'!B97))</f>
        <v>COVID-19 grant to Create (Arts) Limited</v>
      </c>
      <c r="C96" s="13" t="str">
        <f>IF('[1]#export'!A97="","",'[1]#export'!D97)</f>
        <v>COVID-19: LCR Wave 2 - Digital delivery with young carers and SEND</v>
      </c>
      <c r="D96" s="13" t="str">
        <f>IF('[1]#export'!A97="","",'[1]#fixed_data'!$B$3)</f>
        <v>GBP</v>
      </c>
      <c r="E96" s="14">
        <f>IF('[1]#export'!A97="","",'[1]#export'!E97)</f>
        <v>11500</v>
      </c>
      <c r="F96" s="15" t="str">
        <f>IF('[1]#export'!A97="","",TEXT('[1]#export'!F97,"yyyy-mm-dd"))</f>
        <v>2020-06-19</v>
      </c>
      <c r="G96" s="15" t="str">
        <f>IF('[1]#export'!A97="","",IF('[1]#export'!J97="","",TEXT('[1]#export'!J97,"yyyy-mm-dd")))</f>
        <v>2020-06-22</v>
      </c>
      <c r="H96" s="13" t="str">
        <f>IF('[1]#export'!A97="","",'[1]#export'!K97)</f>
        <v>12</v>
      </c>
      <c r="I96" s="13" t="str">
        <f>IF('[1]#export'!A97="","",IF(LEFT('[1]#export'!C97,3)="GB-",'[1]#export'!C97,IF(AND(K96="",L96=""),'[1]#fixed_data'!$B$4&amp;SUBSTITUTE(J96," ","-"),IF(K96="","GB-COH-"&amp;L96,IF(LEFT(K96,2)="SC","GB-SC-"&amp;K96,IF(AND(LEFT(K96,1)="1",LEN(K96)=6),"GB-NIC-"&amp;K96,"GB-CHC-"&amp;K96))))))</f>
        <v>GB-CHC-1099733</v>
      </c>
      <c r="J96" s="13" t="str">
        <f>IF('[1]#export'!A97="","",'[1]#export'!B97)</f>
        <v>Create (Arts) Limited</v>
      </c>
      <c r="K96" s="16" t="str">
        <f>IF('[1]#export'!A97="","",IF(ISBLANK('[1]#export'!C97),"",IF(LEFT('[1]#export'!C97,3)="GB-","",'[1]#export'!C97)))</f>
        <v>1099733</v>
      </c>
      <c r="L96" s="16"/>
      <c r="M96" s="13" t="str">
        <f>IF('[1]#export'!A97="","",IF('[1]#export'!H97="","",'[1]#export'!H97))</f>
        <v>EC2M 5QQ</v>
      </c>
      <c r="N96" s="13" t="str">
        <f>IF('[1]#export'!A97="","",IF('[1]#export'!L97="","",IF(LEFT('[1]#export'!L97,4)="http",'[1]#export'!L97,"http://"&amp;TRIM('[1]#export'!L97))))</f>
        <v>https://createarts.org.uk/</v>
      </c>
      <c r="O96" s="13" t="str">
        <f>IF('[1]#export'!A97="","",IF('[1]#export'!G97="","",IF(LEFT('[1]#export'!G97,13)="Discretionary","Multiple Boroughs",SUBSTITUTE('[1]#export'!G97,CHAR(10),", "))))</f>
        <v>Harrow</v>
      </c>
      <c r="P96" s="13" t="str">
        <f>IF('[1]#export'!A97="","",'[1]#fixed_data'!$B$5)</f>
        <v>GB-CHC-237725</v>
      </c>
      <c r="Q96" s="13" t="str">
        <f>IF('[1]#export'!A97="","",'[1]#fixed_data'!$B$6)</f>
        <v>John Lyon's Charity</v>
      </c>
      <c r="R96" s="13" t="str">
        <f>IF('[1]#export'!A97="","",IF('[1]#export'!N97="","",'[1]#export'!N97))</f>
        <v>COVID-19</v>
      </c>
      <c r="S96" s="17" t="str">
        <f>IF('[1]#export'!A97="","",IF('[1]#export'!M97="","",'[1]#export'!M97))</f>
        <v>COVID-19</v>
      </c>
      <c r="T96" s="17" t="str">
        <f>IF('[1]#export'!A97="","",IF(AND(VALUE('[1]#export'!K97)&gt;12,OR('[1]#export'!M97="Bursary",'[1]#export'!M97="Main Grant")),"Multiple year grants are approved in principle for the full term as outlined but are subject to satisfactory reporting and annual authority from the Charity's Trustee to release each tranche.",""))</f>
        <v/>
      </c>
      <c r="U96" s="17" t="str">
        <f>IF('[1]#export'!A97="","",IF('[1]#export'!Q97="","",'[1]#export'!Q97))</f>
        <v>Direct Project Costs</v>
      </c>
      <c r="V96" s="17" t="str">
        <f>IF('[1]#export'!A97="","",IF('[1]#export'!O97="","",'[1]#export'!O97))</f>
        <v>Arts &amp; Science</v>
      </c>
      <c r="W96" s="17" t="str">
        <f>IF('[1]#export'!O97="","",'[1]#export'!$O$2)</f>
        <v>Programme Area</v>
      </c>
      <c r="X96" s="17" t="str">
        <f>IF('[1]#export'!A97="","",IF('[1]#export'!P97="","",'[1]#export'!P97))</f>
        <v>11-19 (Secondary YP)</v>
      </c>
      <c r="Y96" s="17" t="str">
        <f>IF('[1]#export'!P97="","",'[1]#export'!$P$2)</f>
        <v>Age Group</v>
      </c>
      <c r="Z96" s="18">
        <f>IF('[1]#export'!A97="","",'[1]#export'!I97)</f>
        <v>44043</v>
      </c>
      <c r="AA96" s="13" t="str">
        <f>IF('[1]#export'!A97="","",'[1]#fixed_data'!$B$8)</f>
        <v>http://jlc.london/</v>
      </c>
    </row>
    <row r="97" spans="1:27">
      <c r="A97" s="13" t="str">
        <f>IF('[1]#export'!A98="","",CONCATENATE('[1]#fixed_data'!$B$2&amp;'[1]#export'!A98))</f>
        <v>360G-JLC-108206</v>
      </c>
      <c r="B97" s="13" t="str">
        <f>IF('[1]#export'!A98="","",CONCATENATE('[1]#export'!N98&amp;" grant to "&amp;'[1]#export'!B98))</f>
        <v>COVID-19 grant to Kensington &amp; Chelsea YPF</v>
      </c>
      <c r="C97" s="13" t="str">
        <f>IF('[1]#export'!A98="","",'[1]#export'!D98)</f>
        <v>COVID-19: LCR Wave 2 - Upskilling Supplementary Schools</v>
      </c>
      <c r="D97" s="13" t="str">
        <f>IF('[1]#export'!A98="","",'[1]#fixed_data'!$B$3)</f>
        <v>GBP</v>
      </c>
      <c r="E97" s="14">
        <f>IF('[1]#export'!A98="","",'[1]#export'!E98)</f>
        <v>29900</v>
      </c>
      <c r="F97" s="15" t="str">
        <f>IF('[1]#export'!A98="","",TEXT('[1]#export'!F98,"yyyy-mm-dd"))</f>
        <v>2020-06-19</v>
      </c>
      <c r="G97" s="15" t="str">
        <f>IF('[1]#export'!A98="","",IF('[1]#export'!J98="","",TEXT('[1]#export'!J98,"yyyy-mm-dd")))</f>
        <v>2020-06-29</v>
      </c>
      <c r="H97" s="13" t="str">
        <f>IF('[1]#export'!A98="","",'[1]#export'!K98)</f>
        <v>12</v>
      </c>
      <c r="I97" s="13" t="str">
        <f>IF('[1]#export'!A98="","",IF(LEFT('[1]#export'!C98,3)="GB-",'[1]#export'!C98,IF(AND(K97="",L97=""),'[1]#fixed_data'!$B$4&amp;SUBSTITUTE(J97," ","-"),IF(K97="","GB-COH-"&amp;L97,IF(LEFT(K97,2)="SC","GB-SC-"&amp;K97,IF(AND(LEFT(K97,1)="1",LEN(K97)=6),"GB-NIC-"&amp;K97,"GB-CHC-"&amp;K97))))))</f>
        <v>GB-CHC-1185156</v>
      </c>
      <c r="J97" s="13" t="str">
        <f>IF('[1]#export'!A98="","",'[1]#export'!B98)</f>
        <v>Kensington &amp; Chelsea YPF</v>
      </c>
      <c r="K97" s="16" t="str">
        <f>IF('[1]#export'!A98="","",IF(ISBLANK('[1]#export'!C98),"",IF(LEFT('[1]#export'!C98,3)="GB-","",'[1]#export'!C98)))</f>
        <v>1185156</v>
      </c>
      <c r="L97" s="16"/>
      <c r="M97" s="13" t="str">
        <f>IF('[1]#export'!A98="","",IF('[1]#export'!H98="","",'[1]#export'!H98))</f>
        <v>EN4 8AJ</v>
      </c>
      <c r="N97" s="13" t="str">
        <f>IF('[1]#export'!A98="","",IF('[1]#export'!L98="","",IF(LEFT('[1]#export'!L98,4)="http",'[1]#export'!L98,"http://"&amp;TRIM('[1]#export'!L98))))</f>
        <v>http://www.youngkandc.myriago.com</v>
      </c>
      <c r="O97" s="13" t="str">
        <f>IF('[1]#export'!A98="","",IF('[1]#export'!G98="","",IF(LEFT('[1]#export'!G98,13)="Discretionary","Multiple Boroughs",SUBSTITUTE('[1]#export'!G98,CHAR(10),", "))))</f>
        <v>Kensington &amp; Chelsea</v>
      </c>
      <c r="P97" s="13" t="str">
        <f>IF('[1]#export'!A98="","",'[1]#fixed_data'!$B$5)</f>
        <v>GB-CHC-237725</v>
      </c>
      <c r="Q97" s="13" t="str">
        <f>IF('[1]#export'!A98="","",'[1]#fixed_data'!$B$6)</f>
        <v>John Lyon's Charity</v>
      </c>
      <c r="R97" s="13" t="str">
        <f>IF('[1]#export'!A98="","",IF('[1]#export'!N98="","",'[1]#export'!N98))</f>
        <v>COVID-19</v>
      </c>
      <c r="S97" s="17" t="str">
        <f>IF('[1]#export'!A98="","",IF('[1]#export'!M98="","",'[1]#export'!M98))</f>
        <v>COVID-19</v>
      </c>
      <c r="T97" s="17" t="str">
        <f>IF('[1]#export'!A98="","",IF(AND(VALUE('[1]#export'!K98)&gt;12,OR('[1]#export'!M98="Bursary",'[1]#export'!M98="Main Grant")),"Multiple year grants are approved in principle for the full term as outlined but are subject to satisfactory reporting and annual authority from the Charity's Trustee to release each tranche.",""))</f>
        <v/>
      </c>
      <c r="U97" s="17" t="str">
        <f>IF('[1]#export'!A98="","",IF('[1]#export'!Q98="","",'[1]#export'!Q98))</f>
        <v>Direct Project Costs</v>
      </c>
      <c r="V97" s="17" t="str">
        <f>IF('[1]#export'!A98="","",IF('[1]#export'!O98="","",'[1]#export'!O98))</f>
        <v>Education &amp; Learning</v>
      </c>
      <c r="W97" s="17" t="str">
        <f>IF('[1]#export'!O98="","",'[1]#export'!$O$2)</f>
        <v>Programme Area</v>
      </c>
      <c r="X97" s="17" t="str">
        <f>IF('[1]#export'!A98="","",IF('[1]#export'!P98="","",'[1]#export'!P98))</f>
        <v>5-19 (School Age CYP)</v>
      </c>
      <c r="Y97" s="17" t="str">
        <f>IF('[1]#export'!P98="","",'[1]#export'!$P$2)</f>
        <v>Age Group</v>
      </c>
      <c r="Z97" s="18">
        <f>IF('[1]#export'!A98="","",'[1]#export'!I98)</f>
        <v>44057</v>
      </c>
      <c r="AA97" s="13" t="str">
        <f>IF('[1]#export'!A98="","",'[1]#fixed_data'!$B$8)</f>
        <v>http://jlc.london/</v>
      </c>
    </row>
    <row r="98" spans="1:27">
      <c r="A98" s="13" t="str">
        <f>IF('[1]#export'!A99="","",CONCATENATE('[1]#fixed_data'!$B$2&amp;'[1]#export'!A99))</f>
        <v>360G-JLC-108205</v>
      </c>
      <c r="B98" s="13" t="str">
        <f>IF('[1]#export'!A99="","",CONCATENATE('[1]#export'!N99&amp;" grant to "&amp;'[1]#export'!B99))</f>
        <v>COVID-19 grant to National Resource Centre for Supplementary Education</v>
      </c>
      <c r="C98" s="13" t="str">
        <f>IF('[1]#export'!A99="","",'[1]#export'!D99)</f>
        <v>COVID-19: LCR Wave 2 - Online Training</v>
      </c>
      <c r="D98" s="13" t="str">
        <f>IF('[1]#export'!A99="","",'[1]#fixed_data'!$B$3)</f>
        <v>GBP</v>
      </c>
      <c r="E98" s="14">
        <f>IF('[1]#export'!A99="","",'[1]#export'!E99)</f>
        <v>20000</v>
      </c>
      <c r="F98" s="15" t="str">
        <f>IF('[1]#export'!A99="","",TEXT('[1]#export'!F99,"yyyy-mm-dd"))</f>
        <v>2020-06-19</v>
      </c>
      <c r="G98" s="15" t="str">
        <f>IF('[1]#export'!A99="","",IF('[1]#export'!J99="","",TEXT('[1]#export'!J99,"yyyy-mm-dd")))</f>
        <v>2020-06-19</v>
      </c>
      <c r="H98" s="13" t="str">
        <f>IF('[1]#export'!A99="","",'[1]#export'!K99)</f>
        <v>12</v>
      </c>
      <c r="I98" s="13" t="str">
        <f>IF('[1]#export'!A99="","",IF(LEFT('[1]#export'!C99,3)="GB-",'[1]#export'!C99,IF(AND(K98="",L98=""),'[1]#fixed_data'!$B$4&amp;SUBSTITUTE(J98," ","-"),IF(K98="","GB-COH-"&amp;L98,IF(LEFT(K98,2)="SC","GB-SC-"&amp;K98,IF(AND(LEFT(K98,1)="1",LEN(K98)=6),"GB-NIC-"&amp;K98,"GB-CHC-"&amp;K98))))))</f>
        <v>GB-CHC-1150621</v>
      </c>
      <c r="J98" s="13" t="str">
        <f>IF('[1]#export'!A99="","",'[1]#export'!B99)</f>
        <v>National Resource Centre for Supplementary Education</v>
      </c>
      <c r="K98" s="16" t="str">
        <f>IF('[1]#export'!A99="","",IF(ISBLANK('[1]#export'!C99),"",IF(LEFT('[1]#export'!C99,3)="GB-","",'[1]#export'!C99)))</f>
        <v>1150621</v>
      </c>
      <c r="L98" s="16"/>
      <c r="M98" s="13" t="str">
        <f>IF('[1]#export'!A99="","",IF('[1]#export'!H99="","",'[1]#export'!H99))</f>
        <v>N7 6PA</v>
      </c>
      <c r="N98" s="13" t="str">
        <f>IF('[1]#export'!A99="","",IF('[1]#export'!L99="","",IF(LEFT('[1]#export'!L99,4)="http",'[1]#export'!L99,"http://"&amp;TRIM('[1]#export'!L99))))</f>
        <v>http://www.supplementaryeducation.org.uk</v>
      </c>
      <c r="O98" s="13" t="str">
        <f>IF('[1]#export'!A99="","",IF('[1]#export'!G99="","",IF(LEFT('[1]#export'!G99,13)="Discretionary","Multiple Boroughs",SUBSTITUTE('[1]#export'!G99,CHAR(10),", "))))</f>
        <v>Multiple Boroughs</v>
      </c>
      <c r="P98" s="13" t="str">
        <f>IF('[1]#export'!A99="","",'[1]#fixed_data'!$B$5)</f>
        <v>GB-CHC-237725</v>
      </c>
      <c r="Q98" s="13" t="str">
        <f>IF('[1]#export'!A99="","",'[1]#fixed_data'!$B$6)</f>
        <v>John Lyon's Charity</v>
      </c>
      <c r="R98" s="13" t="str">
        <f>IF('[1]#export'!A99="","",IF('[1]#export'!N99="","",'[1]#export'!N99))</f>
        <v>COVID-19</v>
      </c>
      <c r="S98" s="17" t="str">
        <f>IF('[1]#export'!A99="","",IF('[1]#export'!M99="","",'[1]#export'!M99))</f>
        <v>COVID-19</v>
      </c>
      <c r="T98" s="17" t="str">
        <f>IF('[1]#export'!A99="","",IF(AND(VALUE('[1]#export'!K99)&gt;12,OR('[1]#export'!M99="Bursary",'[1]#export'!M99="Main Grant")),"Multiple year grants are approved in principle for the full term as outlined but are subject to satisfactory reporting and annual authority from the Charity's Trustee to release each tranche.",""))</f>
        <v/>
      </c>
      <c r="U98" s="17" t="str">
        <f>IF('[1]#export'!A99="","",IF('[1]#export'!Q99="","",'[1]#export'!Q99))</f>
        <v>Direct Project Costs</v>
      </c>
      <c r="V98" s="17" t="str">
        <f>IF('[1]#export'!A99="","",IF('[1]#export'!O99="","",'[1]#export'!O99))</f>
        <v>Education &amp; Learning</v>
      </c>
      <c r="W98" s="17" t="str">
        <f>IF('[1]#export'!O99="","",'[1]#export'!$O$2)</f>
        <v>Programme Area</v>
      </c>
      <c r="X98" s="17" t="str">
        <f>IF('[1]#export'!A99="","",IF('[1]#export'!P99="","",'[1]#export'!P99))</f>
        <v>5-19 (School Age CYP)</v>
      </c>
      <c r="Y98" s="17" t="str">
        <f>IF('[1]#export'!P99="","",'[1]#export'!$P$2)</f>
        <v>Age Group</v>
      </c>
      <c r="Z98" s="18">
        <f>IF('[1]#export'!A99="","",'[1]#export'!I99)</f>
        <v>44043</v>
      </c>
      <c r="AA98" s="13" t="str">
        <f>IF('[1]#export'!A99="","",'[1]#fixed_data'!$B$8)</f>
        <v>http://jlc.london/</v>
      </c>
    </row>
    <row r="99" spans="1:27">
      <c r="A99" s="13" t="str">
        <f>IF('[1]#export'!A100="","",CONCATENATE('[1]#fixed_data'!$B$2&amp;'[1]#export'!A100))</f>
        <v>360G-JLC-108207</v>
      </c>
      <c r="B99" s="13" t="str">
        <f>IF('[1]#export'!A100="","",CONCATENATE('[1]#export'!N100&amp;" grant to "&amp;'[1]#export'!B100))</f>
        <v>COVID-19 grant to Avenues Youth Project</v>
      </c>
      <c r="C99" s="13" t="str">
        <f>IF('[1]#export'!A100="","",'[1]#export'!D100)</f>
        <v>COVID-19: LCR Wave 2 - Digital Delivery &amp; Outreach Support</v>
      </c>
      <c r="D99" s="13" t="str">
        <f>IF('[1]#export'!A100="","",'[1]#fixed_data'!$B$3)</f>
        <v>GBP</v>
      </c>
      <c r="E99" s="14">
        <f>IF('[1]#export'!A100="","",'[1]#export'!E100)</f>
        <v>20000</v>
      </c>
      <c r="F99" s="15" t="str">
        <f>IF('[1]#export'!A100="","",TEXT('[1]#export'!F100,"yyyy-mm-dd"))</f>
        <v>2020-06-19</v>
      </c>
      <c r="G99" s="15" t="str">
        <f>IF('[1]#export'!A100="","",IF('[1]#export'!J100="","",TEXT('[1]#export'!J100,"yyyy-mm-dd")))</f>
        <v>2020-06-29</v>
      </c>
      <c r="H99" s="13" t="str">
        <f>IF('[1]#export'!A100="","",'[1]#export'!K100)</f>
        <v>12</v>
      </c>
      <c r="I99" s="13" t="str">
        <f>IF('[1]#export'!A100="","",IF(LEFT('[1]#export'!C100,3)="GB-",'[1]#export'!C100,IF(AND(K99="",L99=""),'[1]#fixed_data'!$B$4&amp;SUBSTITUTE(J99," ","-"),IF(K99="","GB-COH-"&amp;L99,IF(LEFT(K99,2)="SC","GB-SC-"&amp;K99,IF(AND(LEFT(K99,1)="1",LEN(K99)=6),"GB-NIC-"&amp;K99,"GB-CHC-"&amp;K99))))))</f>
        <v>GB-CHC-1090210</v>
      </c>
      <c r="J99" s="13" t="str">
        <f>IF('[1]#export'!A100="","",'[1]#export'!B100)</f>
        <v>Avenues Youth Project</v>
      </c>
      <c r="K99" s="16" t="str">
        <f>IF('[1]#export'!A100="","",IF(ISBLANK('[1]#export'!C100),"",IF(LEFT('[1]#export'!C100,3)="GB-","",'[1]#export'!C100)))</f>
        <v>1090210</v>
      </c>
      <c r="L99" s="16"/>
      <c r="M99" s="13" t="str">
        <f>IF('[1]#export'!A100="","",IF('[1]#export'!H100="","",'[1]#export'!H100))</f>
        <v>W10 4RS</v>
      </c>
      <c r="N99" s="13" t="str">
        <f>IF('[1]#export'!A100="","",IF('[1]#export'!L100="","",IF(LEFT('[1]#export'!L100,4)="http",'[1]#export'!L100,"http://"&amp;TRIM('[1]#export'!L100))))</f>
        <v>http://www.Avenues.org.uk</v>
      </c>
      <c r="O99" s="13" t="str">
        <f>IF('[1]#export'!A100="","",IF('[1]#export'!G100="","",IF(LEFT('[1]#export'!G100,13)="Discretionary","Multiple Boroughs",SUBSTITUTE('[1]#export'!G100,CHAR(10),", "))))</f>
        <v>Westminster</v>
      </c>
      <c r="P99" s="13" t="str">
        <f>IF('[1]#export'!A100="","",'[1]#fixed_data'!$B$5)</f>
        <v>GB-CHC-237725</v>
      </c>
      <c r="Q99" s="13" t="str">
        <f>IF('[1]#export'!A100="","",'[1]#fixed_data'!$B$6)</f>
        <v>John Lyon's Charity</v>
      </c>
      <c r="R99" s="13" t="str">
        <f>IF('[1]#export'!A100="","",IF('[1]#export'!N100="","",'[1]#export'!N100))</f>
        <v>COVID-19</v>
      </c>
      <c r="S99" s="17" t="str">
        <f>IF('[1]#export'!A100="","",IF('[1]#export'!M100="","",'[1]#export'!M100))</f>
        <v>COVID-19</v>
      </c>
      <c r="T99" s="17" t="str">
        <f>IF('[1]#export'!A100="","",IF(AND(VALUE('[1]#export'!K100)&gt;12,OR('[1]#export'!M100="Bursary",'[1]#export'!M100="Main Grant")),"Multiple year grants are approved in principle for the full term as outlined but are subject to satisfactory reporting and annual authority from the Charity's Trustee to release each tranche.",""))</f>
        <v/>
      </c>
      <c r="U99" s="17" t="str">
        <f>IF('[1]#export'!A100="","",IF('[1]#export'!Q100="","",'[1]#export'!Q100))</f>
        <v>Direct Project Costs</v>
      </c>
      <c r="V99" s="17" t="str">
        <f>IF('[1]#export'!A100="","",IF('[1]#export'!O100="","",'[1]#export'!O100))</f>
        <v>Youth Clubs &amp; Youth Activities</v>
      </c>
      <c r="W99" s="17" t="str">
        <f>IF('[1]#export'!O100="","",'[1]#export'!$O$2)</f>
        <v>Programme Area</v>
      </c>
      <c r="X99" s="17" t="str">
        <f>IF('[1]#export'!A100="","",IF('[1]#export'!P100="","",'[1]#export'!P100))</f>
        <v>11-19 (Secondary YP)</v>
      </c>
      <c r="Y99" s="17" t="str">
        <f>IF('[1]#export'!P100="","",'[1]#export'!$P$2)</f>
        <v>Age Group</v>
      </c>
      <c r="Z99" s="18">
        <f>IF('[1]#export'!A100="","",'[1]#export'!I100)</f>
        <v>44057</v>
      </c>
      <c r="AA99" s="13" t="str">
        <f>IF('[1]#export'!A100="","",'[1]#fixed_data'!$B$8)</f>
        <v>http://jlc.london/</v>
      </c>
    </row>
    <row r="100" spans="1:27">
      <c r="A100" s="13" t="str">
        <f>IF('[1]#export'!A101="","",CONCATENATE('[1]#fixed_data'!$B$2&amp;'[1]#export'!A101))</f>
        <v>360G-JLC-108198</v>
      </c>
      <c r="B100" s="13" t="str">
        <f>IF('[1]#export'!A101="","",CONCATENATE('[1]#export'!N101&amp;" grant to "&amp;'[1]#export'!B101))</f>
        <v>COVID-19 grant to artsdepot</v>
      </c>
      <c r="C100" s="13" t="str">
        <f>IF('[1]#export'!A101="","",'[1]#export'!D101)</f>
        <v>COVID-19: LCR Wave 2 - Digital Workshops</v>
      </c>
      <c r="D100" s="13" t="str">
        <f>IF('[1]#export'!A101="","",'[1]#fixed_data'!$B$3)</f>
        <v>GBP</v>
      </c>
      <c r="E100" s="14">
        <f>IF('[1]#export'!A101="","",'[1]#export'!E101)</f>
        <v>20000</v>
      </c>
      <c r="F100" s="15" t="str">
        <f>IF('[1]#export'!A101="","",TEXT('[1]#export'!F101,"yyyy-mm-dd"))</f>
        <v>2020-06-05</v>
      </c>
      <c r="G100" s="15" t="str">
        <f>IF('[1]#export'!A101="","",IF('[1]#export'!J101="","",TEXT('[1]#export'!J101,"yyyy-mm-dd")))</f>
        <v>2020-06-15</v>
      </c>
      <c r="H100" s="13" t="str">
        <f>IF('[1]#export'!A101="","",'[1]#export'!K101)</f>
        <v>12</v>
      </c>
      <c r="I100" s="13" t="str">
        <f>IF('[1]#export'!A101="","",IF(LEFT('[1]#export'!C101,3)="GB-",'[1]#export'!C101,IF(AND(K100="",L100=""),'[1]#fixed_data'!$B$4&amp;SUBSTITUTE(J100," ","-"),IF(K100="","GB-COH-"&amp;L100,IF(LEFT(K100,2)="SC","GB-SC-"&amp;K100,IF(AND(LEFT(K100,1)="1",LEN(K100)=6),"GB-NIC-"&amp;K100,"GB-CHC-"&amp;K100))))))</f>
        <v>GB-CHC-1083893</v>
      </c>
      <c r="J100" s="13" t="str">
        <f>IF('[1]#export'!A101="","",'[1]#export'!B101)</f>
        <v>artsdepot</v>
      </c>
      <c r="K100" s="16" t="str">
        <f>IF('[1]#export'!A101="","",IF(ISBLANK('[1]#export'!C101),"",IF(LEFT('[1]#export'!C101,3)="GB-","",'[1]#export'!C101)))</f>
        <v>1083893</v>
      </c>
      <c r="L100" s="16"/>
      <c r="M100" s="13" t="str">
        <f>IF('[1]#export'!A101="","",IF('[1]#export'!H101="","",'[1]#export'!H101))</f>
        <v>N12 OGA</v>
      </c>
      <c r="N100" s="13" t="str">
        <f>IF('[1]#export'!A101="","",IF('[1]#export'!L101="","",IF(LEFT('[1]#export'!L101,4)="http",'[1]#export'!L101,"http://"&amp;TRIM('[1]#export'!L101))))</f>
        <v>http://www.artsdepot.co.uk</v>
      </c>
      <c r="O100" s="13" t="str">
        <f>IF('[1]#export'!A101="","",IF('[1]#export'!G101="","",IF(LEFT('[1]#export'!G101,13)="Discretionary","Multiple Boroughs",SUBSTITUTE('[1]#export'!G101,CHAR(10),", "))))</f>
        <v>Barnet</v>
      </c>
      <c r="P100" s="13" t="str">
        <f>IF('[1]#export'!A101="","",'[1]#fixed_data'!$B$5)</f>
        <v>GB-CHC-237725</v>
      </c>
      <c r="Q100" s="13" t="str">
        <f>IF('[1]#export'!A101="","",'[1]#fixed_data'!$B$6)</f>
        <v>John Lyon's Charity</v>
      </c>
      <c r="R100" s="13" t="str">
        <f>IF('[1]#export'!A101="","",IF('[1]#export'!N101="","",'[1]#export'!N101))</f>
        <v>COVID-19</v>
      </c>
      <c r="S100" s="17" t="str">
        <f>IF('[1]#export'!A101="","",IF('[1]#export'!M101="","",'[1]#export'!M101))</f>
        <v>COVID-19</v>
      </c>
      <c r="T100" s="17" t="str">
        <f>IF('[1]#export'!A101="","",IF(AND(VALUE('[1]#export'!K101)&gt;12,OR('[1]#export'!M101="Bursary",'[1]#export'!M101="Main Grant")),"Multiple year grants are approved in principle for the full term as outlined but are subject to satisfactory reporting and annual authority from the Charity's Trustee to release each tranche.",""))</f>
        <v/>
      </c>
      <c r="U100" s="17" t="str">
        <f>IF('[1]#export'!A101="","",IF('[1]#export'!Q101="","",'[1]#export'!Q101))</f>
        <v>Direct Project Costs</v>
      </c>
      <c r="V100" s="17" t="str">
        <f>IF('[1]#export'!A101="","",IF('[1]#export'!O101="","",'[1]#export'!O101))</f>
        <v>Arts &amp; Science</v>
      </c>
      <c r="W100" s="17" t="str">
        <f>IF('[1]#export'!O101="","",'[1]#export'!$O$2)</f>
        <v>Programme Area</v>
      </c>
      <c r="X100" s="17" t="str">
        <f>IF('[1]#export'!A101="","",IF('[1]#export'!P101="","",'[1]#export'!P101))</f>
        <v>0-25 Years Old</v>
      </c>
      <c r="Y100" s="17" t="str">
        <f>IF('[1]#export'!P101="","",'[1]#export'!$P$2)</f>
        <v>Age Group</v>
      </c>
      <c r="Z100" s="18">
        <f>IF('[1]#export'!A101="","",'[1]#export'!I101)</f>
        <v>44012</v>
      </c>
      <c r="AA100" s="13" t="str">
        <f>IF('[1]#export'!A101="","",'[1]#fixed_data'!$B$8)</f>
        <v>http://jlc.london/</v>
      </c>
    </row>
    <row r="101" spans="1:27">
      <c r="A101" s="13" t="str">
        <f>IF('[1]#export'!A102="","",CONCATENATE('[1]#fixed_data'!$B$2&amp;'[1]#export'!A102))</f>
        <v>360G-JLC-108196</v>
      </c>
      <c r="B101" s="13" t="str">
        <f>IF('[1]#export'!A102="","",CONCATENATE('[1]#export'!N102&amp;" grant to "&amp;'[1]#export'!B102))</f>
        <v>COVID-19 grant to Home-Start Barnet</v>
      </c>
      <c r="C101" s="13" t="str">
        <f>IF('[1]#export'!A102="","",'[1]#export'!D102)</f>
        <v>COVID-19: LCR Wave 2 - Staffing, training &amp; equipment</v>
      </c>
      <c r="D101" s="13" t="str">
        <f>IF('[1]#export'!A102="","",'[1]#fixed_data'!$B$3)</f>
        <v>GBP</v>
      </c>
      <c r="E101" s="14">
        <f>IF('[1]#export'!A102="","",'[1]#export'!E102)</f>
        <v>31000</v>
      </c>
      <c r="F101" s="15" t="str">
        <f>IF('[1]#export'!A102="","",TEXT('[1]#export'!F102,"yyyy-mm-dd"))</f>
        <v>2020-06-05</v>
      </c>
      <c r="G101" s="15" t="str">
        <f>IF('[1]#export'!A102="","",IF('[1]#export'!J102="","",TEXT('[1]#export'!J102,"yyyy-mm-dd")))</f>
        <v>2020-06-08</v>
      </c>
      <c r="H101" s="13" t="str">
        <f>IF('[1]#export'!A102="","",'[1]#export'!K102)</f>
        <v>12</v>
      </c>
      <c r="I101" s="13" t="str">
        <f>IF('[1]#export'!A102="","",IF(LEFT('[1]#export'!C102,3)="GB-",'[1]#export'!C102,IF(AND(K101="",L101=""),'[1]#fixed_data'!$B$4&amp;SUBSTITUTE(J101," ","-"),IF(K101="","GB-COH-"&amp;L101,IF(LEFT(K101,2)="SC","GB-SC-"&amp;K101,IF(AND(LEFT(K101,1)="1",LEN(K101)=6),"GB-NIC-"&amp;K101,"GB-CHC-"&amp;K101))))))</f>
        <v>GB-CHC-1109550</v>
      </c>
      <c r="J101" s="13" t="str">
        <f>IF('[1]#export'!A102="","",'[1]#export'!B102)</f>
        <v>Home-Start Barnet</v>
      </c>
      <c r="K101" s="16" t="str">
        <f>IF('[1]#export'!A102="","",IF(ISBLANK('[1]#export'!C102),"",IF(LEFT('[1]#export'!C102,3)="GB-","",'[1]#export'!C102)))</f>
        <v>1109550</v>
      </c>
      <c r="L101" s="16"/>
      <c r="M101" s="13" t="str">
        <f>IF('[1]#export'!A102="","",IF('[1]#export'!H102="","",'[1]#export'!H102))</f>
        <v>N3 3QE</v>
      </c>
      <c r="N101" s="13" t="str">
        <f>IF('[1]#export'!A102="","",IF('[1]#export'!L102="","",IF(LEFT('[1]#export'!L102,4)="http",'[1]#export'!L102,"http://"&amp;TRIM('[1]#export'!L102))))</f>
        <v>http://www.homestartbarnet.org</v>
      </c>
      <c r="O101" s="13" t="str">
        <f>IF('[1]#export'!A102="","",IF('[1]#export'!G102="","",IF(LEFT('[1]#export'!G102,13)="Discretionary","Multiple Boroughs",SUBSTITUTE('[1]#export'!G102,CHAR(10),", "))))</f>
        <v>Barnet, Brent, Harrow</v>
      </c>
      <c r="P101" s="13" t="str">
        <f>IF('[1]#export'!A102="","",'[1]#fixed_data'!$B$5)</f>
        <v>GB-CHC-237725</v>
      </c>
      <c r="Q101" s="13" t="str">
        <f>IF('[1]#export'!A102="","",'[1]#fixed_data'!$B$6)</f>
        <v>John Lyon's Charity</v>
      </c>
      <c r="R101" s="13" t="str">
        <f>IF('[1]#export'!A102="","",IF('[1]#export'!N102="","",'[1]#export'!N102))</f>
        <v>COVID-19</v>
      </c>
      <c r="S101" s="17" t="str">
        <f>IF('[1]#export'!A102="","",IF('[1]#export'!M102="","",'[1]#export'!M102))</f>
        <v>COVID-19</v>
      </c>
      <c r="T101" s="17" t="str">
        <f>IF('[1]#export'!A102="","",IF(AND(VALUE('[1]#export'!K102)&gt;12,OR('[1]#export'!M102="Bursary",'[1]#export'!M102="Main Grant")),"Multiple year grants are approved in principle for the full term as outlined but are subject to satisfactory reporting and annual authority from the Charity's Trustee to release each tranche.",""))</f>
        <v/>
      </c>
      <c r="U101" s="17" t="str">
        <f>IF('[1]#export'!A102="","",IF('[1]#export'!Q102="","",'[1]#export'!Q102))</f>
        <v>Core Costs</v>
      </c>
      <c r="V101" s="17" t="str">
        <f>IF('[1]#export'!A102="","",IF('[1]#export'!O102="","",'[1]#export'!O102))</f>
        <v>Children &amp; Families</v>
      </c>
      <c r="W101" s="17" t="str">
        <f>IF('[1]#export'!N102="","",'[1]#export'!$O$2)</f>
        <v>Programme Area</v>
      </c>
      <c r="X101" s="17" t="str">
        <f>IF('[1]#export'!A102="","",IF('[1]#export'!P102="","",'[1]#export'!P102))</f>
        <v>Families</v>
      </c>
      <c r="Y101" s="17" t="str">
        <f>IF('[1]#export'!P102="","",'[1]#export'!$P$2)</f>
        <v>Age Group</v>
      </c>
      <c r="Z101" s="18">
        <f>IF('[1]#export'!A102="","",'[1]#export'!I102)</f>
        <v>44043</v>
      </c>
      <c r="AA101" s="13" t="str">
        <f>IF('[1]#export'!A102="","",'[1]#fixed_data'!$B$8)</f>
        <v>http://jlc.london/</v>
      </c>
    </row>
    <row r="102" spans="1:27">
      <c r="A102" s="13" t="str">
        <f>IF('[1]#export'!A103="","",CONCATENATE('[1]#fixed_data'!$B$2&amp;'[1]#export'!A103))</f>
        <v>360G-JLC-108197</v>
      </c>
      <c r="B102" s="13" t="str">
        <f>IF('[1]#export'!A103="","",CONCATENATE('[1]#export'!N103&amp;" grant to "&amp;'[1]#export'!B103))</f>
        <v>COVID-19 grant to Turtle Key Arts</v>
      </c>
      <c r="C102" s="13" t="str">
        <f>IF('[1]#export'!A103="","",'[1]#export'!D103)</f>
        <v>COVID-19: LCR Wave 2 - Playwriting Project</v>
      </c>
      <c r="D102" s="13" t="str">
        <f>IF('[1]#export'!A103="","",'[1]#fixed_data'!$B$3)</f>
        <v>GBP</v>
      </c>
      <c r="E102" s="14">
        <f>IF('[1]#export'!A103="","",'[1]#export'!E103)</f>
        <v>14000</v>
      </c>
      <c r="F102" s="15" t="str">
        <f>IF('[1]#export'!A103="","",TEXT('[1]#export'!F103,"yyyy-mm-dd"))</f>
        <v>2020-06-05</v>
      </c>
      <c r="G102" s="15" t="str">
        <f>IF('[1]#export'!A103="","",IF('[1]#export'!J103="","",TEXT('[1]#export'!J103,"yyyy-mm-dd")))</f>
        <v>2020-06-10</v>
      </c>
      <c r="H102" s="13" t="str">
        <f>IF('[1]#export'!A103="","",'[1]#export'!K103)</f>
        <v>12</v>
      </c>
      <c r="I102" s="13" t="str">
        <f>IF('[1]#export'!A103="","",IF(LEFT('[1]#export'!C103,3)="GB-",'[1]#export'!C103,IF(AND(K102="",L102=""),'[1]#fixed_data'!$B$4&amp;SUBSTITUTE(J102," ","-"),IF(K102="","GB-COH-"&amp;L102,IF(LEFT(K102,2)="SC","GB-SC-"&amp;K102,IF(AND(LEFT(K102,1)="1",LEN(K102)=6),"GB-NIC-"&amp;K102,"GB-CHC-"&amp;K102))))))</f>
        <v>GB-CHC-1003113</v>
      </c>
      <c r="J102" s="13" t="str">
        <f>IF('[1]#export'!A103="","",'[1]#export'!B103)</f>
        <v>Turtle Key Arts</v>
      </c>
      <c r="K102" s="16" t="str">
        <f>IF('[1]#export'!A103="","",IF(ISBLANK('[1]#export'!C103),"",IF(LEFT('[1]#export'!C103,3)="GB-","",'[1]#export'!C103)))</f>
        <v>1003113</v>
      </c>
      <c r="L102" s="16"/>
      <c r="M102" s="13" t="str">
        <f>IF('[1]#export'!A103="","",IF('[1]#export'!H103="","",'[1]#export'!H103))</f>
        <v>W6 0QL</v>
      </c>
      <c r="N102" s="13" t="str">
        <f>IF('[1]#export'!A103="","",IF('[1]#export'!L103="","",IF(LEFT('[1]#export'!L103,4)="http",'[1]#export'!L103,"http://"&amp;TRIM('[1]#export'!L103))))</f>
        <v>http://www.turtlekeyarts.org.uk</v>
      </c>
      <c r="O102" s="13" t="str">
        <f>IF('[1]#export'!A103="","",IF('[1]#export'!G103="","",IF(LEFT('[1]#export'!G103,13)="Discretionary","Multiple Boroughs",SUBSTITUTE('[1]#export'!G103,CHAR(10),", "))))</f>
        <v>Hammersmith &amp; Fulham, Kensington &amp; Chelsea, Westminster</v>
      </c>
      <c r="P102" s="13" t="str">
        <f>IF('[1]#export'!A103="","",'[1]#fixed_data'!$B$5)</f>
        <v>GB-CHC-237725</v>
      </c>
      <c r="Q102" s="13" t="str">
        <f>IF('[1]#export'!A103="","",'[1]#fixed_data'!$B$6)</f>
        <v>John Lyon's Charity</v>
      </c>
      <c r="R102" s="13" t="str">
        <f>IF('[1]#export'!A103="","",IF('[1]#export'!N103="","",'[1]#export'!N103))</f>
        <v>COVID-19</v>
      </c>
      <c r="S102" s="17" t="str">
        <f>IF('[1]#export'!A103="","",IF('[1]#export'!M103="","",'[1]#export'!M103))</f>
        <v>COVID-19</v>
      </c>
      <c r="T102" s="17" t="str">
        <f>IF('[1]#export'!A103="","",IF(AND(VALUE('[1]#export'!K103)&gt;12,OR('[1]#export'!M103="Bursary",'[1]#export'!M103="Main Grant")),"Multiple year grants are approved in principle for the full term as outlined but are subject to satisfactory reporting and annual authority from the Charity's Trustee to release each tranche.",""))</f>
        <v/>
      </c>
      <c r="U102" s="17" t="str">
        <f>IF('[1]#export'!A103="","",IF('[1]#export'!Q103="","",'[1]#export'!Q103))</f>
        <v>Direct Project Costs</v>
      </c>
      <c r="V102" s="17" t="str">
        <f>IF('[1]#export'!A103="","",IF('[1]#export'!O103="","",'[1]#export'!O103))</f>
        <v>Arts &amp; Science</v>
      </c>
      <c r="W102" s="17" t="str">
        <f>IF('[1]#export'!O103="","",'[1]#export'!$O$2)</f>
        <v>Programme Area</v>
      </c>
      <c r="X102" s="17" t="str">
        <f>IF('[1]#export'!A103="","",IF('[1]#export'!P103="","",'[1]#export'!P103))</f>
        <v>11-19 (Secondary YP)</v>
      </c>
      <c r="Y102" s="17" t="str">
        <f>IF('[1]#export'!P103="","",'[1]#export'!$P$2)</f>
        <v>Age Group</v>
      </c>
      <c r="Z102" s="18">
        <f>IF('[1]#export'!A103="","",'[1]#export'!I103)</f>
        <v>44012</v>
      </c>
      <c r="AA102" s="13" t="str">
        <f>IF('[1]#export'!A103="","",'[1]#fixed_data'!$B$8)</f>
        <v>http://jlc.london/</v>
      </c>
    </row>
    <row r="103" spans="1:27">
      <c r="A103" s="13" t="str">
        <f>IF('[1]#export'!A104="","",CONCATENATE('[1]#fixed_data'!$B$2&amp;'[1]#export'!A104))</f>
        <v>360G-JLC-108183</v>
      </c>
      <c r="B103" s="13" t="str">
        <f>IF('[1]#export'!A104="","",CONCATENATE('[1]#export'!N104&amp;" grant to "&amp;'[1]#export'!B104))</f>
        <v>COVID-19 grant to Afghan Association Paiwand</v>
      </c>
      <c r="C103" s="13" t="str">
        <f>IF('[1]#export'!A104="","",'[1]#export'!D104)</f>
        <v>COVID-19: LCR Wave 2 - Staff Equipment</v>
      </c>
      <c r="D103" s="13" t="str">
        <f>IF('[1]#export'!A104="","",'[1]#fixed_data'!$B$3)</f>
        <v>GBP</v>
      </c>
      <c r="E103" s="14">
        <f>IF('[1]#export'!A104="","",'[1]#export'!E104)</f>
        <v>9780</v>
      </c>
      <c r="F103" s="15" t="str">
        <f>IF('[1]#export'!A104="","",TEXT('[1]#export'!F104,"yyyy-mm-dd"))</f>
        <v>2020-05-22</v>
      </c>
      <c r="G103" s="15" t="str">
        <f>IF('[1]#export'!A104="","",IF('[1]#export'!J104="","",TEXT('[1]#export'!J104,"yyyy-mm-dd")))</f>
        <v>2020-05-25</v>
      </c>
      <c r="H103" s="13" t="str">
        <f>IF('[1]#export'!A104="","",'[1]#export'!K104)</f>
        <v>12</v>
      </c>
      <c r="I103" s="13" t="str">
        <f>IF('[1]#export'!A104="","",IF(LEFT('[1]#export'!C104,3)="GB-",'[1]#export'!C104,IF(AND(K103="",L103=""),'[1]#fixed_data'!$B$4&amp;SUBSTITUTE(J103," ","-"),IF(K103="","GB-COH-"&amp;L103,IF(LEFT(K103,2)="SC","GB-SC-"&amp;K103,IF(AND(LEFT(K103,1)="1",LEN(K103)=6),"GB-NIC-"&amp;K103,"GB-CHC-"&amp;K103))))))</f>
        <v>GB-CHC-1139972</v>
      </c>
      <c r="J103" s="13" t="str">
        <f>IF('[1]#export'!A104="","",'[1]#export'!B104)</f>
        <v>Afghan Association Paiwand</v>
      </c>
      <c r="K103" s="16" t="str">
        <f>IF('[1]#export'!A104="","",IF(ISBLANK('[1]#export'!C104),"",IF(LEFT('[1]#export'!C104,3)="GB-","",'[1]#export'!C104)))</f>
        <v>1139972</v>
      </c>
      <c r="L103" s="16"/>
      <c r="M103" s="13" t="str">
        <f>IF('[1]#export'!A104="","",IF('[1]#export'!H104="","",'[1]#export'!H104))</f>
        <v>HA8 7EE</v>
      </c>
      <c r="N103" s="13" t="str">
        <f>IF('[1]#export'!A104="","",IF('[1]#export'!L104="","",IF(LEFT('[1]#export'!L104,4)="http",'[1]#export'!L104,"http://"&amp;TRIM('[1]#export'!L104))))</f>
        <v>http://www.paiwand.com</v>
      </c>
      <c r="O103" s="13" t="str">
        <f>IF('[1]#export'!A104="","",IF('[1]#export'!G104="","",IF(LEFT('[1]#export'!G104,13)="Discretionary","Multiple Boroughs",SUBSTITUTE('[1]#export'!G104,CHAR(10),", "))))</f>
        <v>Harrow, Barnet</v>
      </c>
      <c r="P103" s="13" t="str">
        <f>IF('[1]#export'!A104="","",'[1]#fixed_data'!$B$5)</f>
        <v>GB-CHC-237725</v>
      </c>
      <c r="Q103" s="13" t="str">
        <f>IF('[1]#export'!A104="","",'[1]#fixed_data'!$B$6)</f>
        <v>John Lyon's Charity</v>
      </c>
      <c r="R103" s="13" t="str">
        <f>IF('[1]#export'!A104="","",IF('[1]#export'!N104="","",'[1]#export'!N104))</f>
        <v>COVID-19</v>
      </c>
      <c r="S103" s="17" t="str">
        <f>IF('[1]#export'!A104="","",IF('[1]#export'!M104="","",'[1]#export'!M104))</f>
        <v>COVID-19</v>
      </c>
      <c r="T103" s="17" t="str">
        <f>IF('[1]#export'!A104="","",IF(AND(VALUE('[1]#export'!K104)&gt;12,OR('[1]#export'!M104="Bursary",'[1]#export'!M104="Main Grant")),"Multiple year grants are approved in principle for the full term as outlined but are subject to satisfactory reporting and annual authority from the Charity's Trustee to release each tranche.",""))</f>
        <v/>
      </c>
      <c r="U103" s="17" t="str">
        <f>IF('[1]#export'!A104="","",IF('[1]#export'!Q104="","",'[1]#export'!Q104))</f>
        <v>Capital</v>
      </c>
      <c r="V103" s="17" t="str">
        <f>IF('[1]#export'!A104="","",IF('[1]#export'!O104="","",'[1]#export'!O104))</f>
        <v>Youth Clubs &amp; Youth Activities</v>
      </c>
      <c r="W103" s="17" t="str">
        <f>IF('[1]#export'!O104="","",'[1]#export'!$O$2)</f>
        <v>Programme Area</v>
      </c>
      <c r="X103" s="17" t="str">
        <f>IF('[1]#export'!A104="","",IF('[1]#export'!P104="","",'[1]#export'!P104))</f>
        <v>Families</v>
      </c>
      <c r="Y103" s="17" t="str">
        <f>IF('[1]#export'!P104="","",'[1]#export'!$P$2)</f>
        <v>Age Group</v>
      </c>
      <c r="Z103" s="18">
        <f>IF('[1]#export'!A104="","",'[1]#export'!I104)</f>
        <v>44011</v>
      </c>
      <c r="AA103" s="13" t="str">
        <f>IF('[1]#export'!A104="","",'[1]#fixed_data'!$B$8)</f>
        <v>http://jlc.london/</v>
      </c>
    </row>
    <row r="104" spans="1:27">
      <c r="A104" s="13" t="str">
        <f>IF('[1]#export'!A105="","",CONCATENATE('[1]#fixed_data'!$B$2&amp;'[1]#export'!A105))</f>
        <v>360G-JLC-108188</v>
      </c>
      <c r="B104" s="13" t="str">
        <f>IF('[1]#export'!A105="","",CONCATENATE('[1]#export'!N105&amp;" grant to "&amp;'[1]#export'!B105))</f>
        <v>COVID-19 grant to Ignite Trust</v>
      </c>
      <c r="C104" s="13" t="str">
        <f>IF('[1]#export'!A105="","",'[1]#export'!D105)</f>
        <v>COVID-19: LCR Wave 2 - Detached Youth Work</v>
      </c>
      <c r="D104" s="13" t="str">
        <f>IF('[1]#export'!A105="","",'[1]#fixed_data'!$B$3)</f>
        <v>GBP</v>
      </c>
      <c r="E104" s="14">
        <f>IF('[1]#export'!A105="","",'[1]#export'!E105)</f>
        <v>12600</v>
      </c>
      <c r="F104" s="15" t="str">
        <f>IF('[1]#export'!A105="","",TEXT('[1]#export'!F105,"yyyy-mm-dd"))</f>
        <v>2020-05-22</v>
      </c>
      <c r="G104" s="15" t="str">
        <f>IF('[1]#export'!A105="","",IF('[1]#export'!J105="","",TEXT('[1]#export'!J105,"yyyy-mm-dd")))</f>
        <v>2020-05-26</v>
      </c>
      <c r="H104" s="13" t="str">
        <f>IF('[1]#export'!A105="","",'[1]#export'!K105)</f>
        <v>4</v>
      </c>
      <c r="I104" s="13" t="str">
        <f>IF('[1]#export'!A105="","",IF(LEFT('[1]#export'!C105,3)="GB-",'[1]#export'!C105,IF(AND(K104="",L104=""),'[1]#fixed_data'!$B$4&amp;SUBSTITUTE(J104," ","-"),IF(K104="","GB-COH-"&amp;L104,IF(LEFT(K104,2)="SC","GB-SC-"&amp;K104,IF(AND(LEFT(K104,1)="1",LEN(K104)=6),"GB-NIC-"&amp;K104,"GB-CHC-"&amp;K104))))))</f>
        <v>GB-CHC-1088365</v>
      </c>
      <c r="J104" s="13" t="str">
        <f>IF('[1]#export'!A105="","",'[1]#export'!B105)</f>
        <v>Ignite Trust</v>
      </c>
      <c r="K104" s="16" t="str">
        <f>IF('[1]#export'!A105="","",IF(ISBLANK('[1]#export'!C105),"",IF(LEFT('[1]#export'!C105,3)="GB-","",'[1]#export'!C105)))</f>
        <v>1088365</v>
      </c>
      <c r="L104" s="16"/>
      <c r="M104" s="13" t="str">
        <f>IF('[1]#export'!A105="","",IF('[1]#export'!H105="","",'[1]#export'!H105))</f>
        <v>HA3 5QX</v>
      </c>
      <c r="N104" s="13" t="str">
        <f>IF('[1]#export'!A105="","",IF('[1]#export'!L105="","",IF(LEFT('[1]#export'!L105,4)="http",'[1]#export'!L105,"http://"&amp;TRIM('[1]#export'!L105))))</f>
        <v>http://www.ignitetrust.org.uk</v>
      </c>
      <c r="O104" s="13" t="str">
        <f>IF('[1]#export'!A105="","",IF('[1]#export'!G105="","",IF(LEFT('[1]#export'!G105,13)="Discretionary","Multiple Boroughs",SUBSTITUTE('[1]#export'!G105,CHAR(10),", "))))</f>
        <v>Harrow</v>
      </c>
      <c r="P104" s="13" t="str">
        <f>IF('[1]#export'!A105="","",'[1]#fixed_data'!$B$5)</f>
        <v>GB-CHC-237725</v>
      </c>
      <c r="Q104" s="13" t="str">
        <f>IF('[1]#export'!A105="","",'[1]#fixed_data'!$B$6)</f>
        <v>John Lyon's Charity</v>
      </c>
      <c r="R104" s="13" t="str">
        <f>IF('[1]#export'!A105="","",IF('[1]#export'!N105="","",'[1]#export'!N105))</f>
        <v>COVID-19</v>
      </c>
      <c r="S104" s="17" t="str">
        <f>IF('[1]#export'!A105="","",IF('[1]#export'!M105="","",'[1]#export'!M105))</f>
        <v>COVID-19</v>
      </c>
      <c r="T104" s="17" t="str">
        <f>IF('[1]#export'!A105="","",IF(AND(VALUE('[1]#export'!K105)&gt;12,OR('[1]#export'!M105="Bursary",'[1]#export'!M105="Main Grant")),"Multiple year grants are approved in principle for the full term as outlined but are subject to satisfactory reporting and annual authority from the Charity's Trustee to release each tranche.",""))</f>
        <v/>
      </c>
      <c r="U104" s="17" t="str">
        <f>IF('[1]#export'!A105="","",IF('[1]#export'!Q105="","",'[1]#export'!Q105))</f>
        <v>Salary Costs</v>
      </c>
      <c r="V104" s="17" t="str">
        <f>IF('[1]#export'!A105="","",IF('[1]#export'!O105="","",'[1]#export'!O105))</f>
        <v>Youth Clubs &amp; Youth Activities</v>
      </c>
      <c r="W104" s="17" t="str">
        <f>IF('[1]#export'!O105="","",'[1]#export'!$O$2)</f>
        <v>Programme Area</v>
      </c>
      <c r="X104" s="17" t="str">
        <f>IF('[1]#export'!A105="","",IF('[1]#export'!P105="","",'[1]#export'!P105))</f>
        <v>11-19 (Secondary YP)</v>
      </c>
      <c r="Y104" s="17" t="str">
        <f>IF('[1]#export'!P105="","",'[1]#export'!$P$2)</f>
        <v>Age Group</v>
      </c>
      <c r="Z104" s="18">
        <f>IF('[1]#export'!A105="","",'[1]#export'!I105)</f>
        <v>44109</v>
      </c>
      <c r="AA104" s="13" t="str">
        <f>IF('[1]#export'!A105="","",'[1]#fixed_data'!$B$8)</f>
        <v>http://jlc.london/</v>
      </c>
    </row>
    <row r="105" spans="1:27">
      <c r="A105" s="13" t="str">
        <f>IF('[1]#export'!A106="","",CONCATENATE('[1]#fixed_data'!$B$2&amp;'[1]#export'!A106))</f>
        <v>360G-JLC-108182</v>
      </c>
      <c r="B105" s="13" t="str">
        <f>IF('[1]#export'!A106="","",CONCATENATE('[1]#export'!N106&amp;" grant to "&amp;'[1]#export'!B106))</f>
        <v>COVID-19 grant to OYA!</v>
      </c>
      <c r="C105" s="13" t="str">
        <f>IF('[1]#export'!A106="","",'[1]#export'!D106)</f>
        <v>COVID-19: LCR Wave 2 - Mobile Resource Library</v>
      </c>
      <c r="D105" s="13" t="str">
        <f>IF('[1]#export'!A106="","",'[1]#fixed_data'!$B$3)</f>
        <v>GBP</v>
      </c>
      <c r="E105" s="14">
        <f>IF('[1]#export'!A106="","",'[1]#export'!E106)</f>
        <v>21160</v>
      </c>
      <c r="F105" s="15" t="str">
        <f>IF('[1]#export'!A106="","",TEXT('[1]#export'!F106,"yyyy-mm-dd"))</f>
        <v>2020-05-22</v>
      </c>
      <c r="G105" s="15" t="str">
        <f>IF('[1]#export'!A106="","",IF('[1]#export'!J106="","",TEXT('[1]#export'!J106,"yyyy-mm-dd")))</f>
        <v>2020-06-01</v>
      </c>
      <c r="H105" s="13" t="str">
        <f>IF('[1]#export'!A106="","",'[1]#export'!K106)</f>
        <v>12</v>
      </c>
      <c r="I105" s="13" t="str">
        <f>IF('[1]#export'!A106="","",IF(LEFT('[1]#export'!C106,3)="GB-",'[1]#export'!C106,IF(AND(K105="",L105=""),'[1]#fixed_data'!$B$4&amp;SUBSTITUTE(J105," ","-"),IF(K105="","GB-COH-"&amp;L105,IF(LEFT(K105,2)="SC","GB-SC-"&amp;K105,IF(AND(LEFT(K105,1)="1",LEN(K105)=6),"GB-NIC-"&amp;K105,"GB-CHC-"&amp;K105))))))</f>
        <v>GB-CHC-1108297</v>
      </c>
      <c r="J105" s="13" t="str">
        <f>IF('[1]#export'!A106="","",'[1]#export'!B106)</f>
        <v>OYA!</v>
      </c>
      <c r="K105" s="16" t="str">
        <f>IF('[1]#export'!A106="","",IF(ISBLANK('[1]#export'!C106),"",IF(LEFT('[1]#export'!C106,3)="GB-","",'[1]#export'!C106)))</f>
        <v>1108297</v>
      </c>
      <c r="L105" s="16"/>
      <c r="M105" s="13" t="str">
        <f>IF('[1]#export'!A106="","",IF('[1]#export'!H106="","",'[1]#export'!H106))</f>
        <v>NW9 5XP</v>
      </c>
      <c r="N105" s="13" t="str">
        <f>IF('[1]#export'!A106="","",IF('[1]#export'!L106="","",IF(LEFT('[1]#export'!L106,4)="http",'[1]#export'!L106,"http://"&amp;TRIM('[1]#export'!L106))))</f>
        <v/>
      </c>
      <c r="O105" s="13" t="str">
        <f>IF('[1]#export'!A106="","",IF('[1]#export'!G106="","",IF(LEFT('[1]#export'!G106,13)="Discretionary","Multiple Boroughs",SUBSTITUTE('[1]#export'!G106,CHAR(10),", "))))</f>
        <v>Harrow, Barnet</v>
      </c>
      <c r="P105" s="13" t="str">
        <f>IF('[1]#export'!A106="","",'[1]#fixed_data'!$B$5)</f>
        <v>GB-CHC-237725</v>
      </c>
      <c r="Q105" s="13" t="str">
        <f>IF('[1]#export'!A106="","",'[1]#fixed_data'!$B$6)</f>
        <v>John Lyon's Charity</v>
      </c>
      <c r="R105" s="13" t="str">
        <f>IF('[1]#export'!A106="","",IF('[1]#export'!N106="","",'[1]#export'!N106))</f>
        <v>COVID-19</v>
      </c>
      <c r="S105" s="17" t="str">
        <f>IF('[1]#export'!A106="","",IF('[1]#export'!M106="","",'[1]#export'!M106))</f>
        <v>COVID-19</v>
      </c>
      <c r="T105" s="17" t="str">
        <f>IF('[1]#export'!A106="","",IF(AND(VALUE('[1]#export'!K106)&gt;12,OR('[1]#export'!M106="Bursary",'[1]#export'!M106="Main Grant")),"Multiple year grants are approved in principle for the full term as outlined but are subject to satisfactory reporting and annual authority from the Charity's Trustee to release each tranche.",""))</f>
        <v/>
      </c>
      <c r="U105" s="17" t="str">
        <f>IF('[1]#export'!A106="","",IF('[1]#export'!Q106="","",'[1]#export'!Q106))</f>
        <v>Capital</v>
      </c>
      <c r="V105" s="17" t="str">
        <f>IF('[1]#export'!A106="","",IF('[1]#export'!O106="","",'[1]#export'!O106))</f>
        <v>Education &amp; Learning</v>
      </c>
      <c r="W105" s="17" t="str">
        <f>IF('[1]#export'!O106="","",'[1]#export'!$O$2)</f>
        <v>Programme Area</v>
      </c>
      <c r="X105" s="17" t="str">
        <f>IF('[1]#export'!A106="","",IF('[1]#export'!P106="","",'[1]#export'!P106))</f>
        <v>5-19 (School Age CYP)</v>
      </c>
      <c r="Y105" s="17" t="str">
        <f>IF('[1]#export'!P106="","",'[1]#export'!$P$2)</f>
        <v>Age Group</v>
      </c>
      <c r="Z105" s="18">
        <f>IF('[1]#export'!A106="","",'[1]#export'!I106)</f>
        <v>44011</v>
      </c>
      <c r="AA105" s="13" t="str">
        <f>IF('[1]#export'!A106="","",'[1]#fixed_data'!$B$8)</f>
        <v>http://jlc.london/</v>
      </c>
    </row>
    <row r="106" spans="1:27">
      <c r="A106" s="13" t="str">
        <f>IF('[1]#export'!A107="","",CONCATENATE('[1]#fixed_data'!$B$2&amp;'[1]#export'!A107))</f>
        <v>360G-JLC-108184</v>
      </c>
      <c r="B106" s="13" t="str">
        <f>IF('[1]#export'!A107="","",CONCATENATE('[1]#export'!N107&amp;" grant to "&amp;'[1]#export'!B107))</f>
        <v>COVID-19 grant to Somali Youth Development Resource Centre</v>
      </c>
      <c r="C106" s="13" t="str">
        <f>IF('[1]#export'!A107="","",'[1]#export'!D107)</f>
        <v>COVID-19: LCR Wave 2 - Online Tutoring</v>
      </c>
      <c r="D106" s="13" t="str">
        <f>IF('[1]#export'!A107="","",'[1]#fixed_data'!$B$3)</f>
        <v>GBP</v>
      </c>
      <c r="E106" s="14">
        <f>IF('[1]#export'!A107="","",'[1]#export'!E107)</f>
        <v>10000</v>
      </c>
      <c r="F106" s="15" t="str">
        <f>IF('[1]#export'!A107="","",TEXT('[1]#export'!F107,"yyyy-mm-dd"))</f>
        <v>2020-05-22</v>
      </c>
      <c r="G106" s="15" t="str">
        <f>IF('[1]#export'!A107="","",IF('[1]#export'!J107="","",TEXT('[1]#export'!J107,"yyyy-mm-dd")))</f>
        <v>2020-05-25</v>
      </c>
      <c r="H106" s="13" t="str">
        <f>IF('[1]#export'!A107="","",'[1]#export'!K107)</f>
        <v>12</v>
      </c>
      <c r="I106" s="13" t="str">
        <f>IF('[1]#export'!A107="","",IF(LEFT('[1]#export'!C107,3)="GB-",'[1]#export'!C107,IF(AND(K106="",L106=""),'[1]#fixed_data'!$B$4&amp;SUBSTITUTE(J106," ","-"),IF(K106="","GB-COH-"&amp;L106,IF(LEFT(K106,2)="SC","GB-SC-"&amp;K106,IF(AND(LEFT(K106,1)="1",LEN(K106)=6),"GB-NIC-"&amp;K106,"GB-CHC-"&amp;K106))))))</f>
        <v>GB-CHC-1092646</v>
      </c>
      <c r="J106" s="13" t="str">
        <f>IF('[1]#export'!A107="","",'[1]#export'!B107)</f>
        <v>Somali Youth Development Resource Centre</v>
      </c>
      <c r="K106" s="16" t="str">
        <f>IF('[1]#export'!A107="","",IF(ISBLANK('[1]#export'!C107),"",IF(LEFT('[1]#export'!C107,3)="GB-","",'[1]#export'!C107)))</f>
        <v>1092646</v>
      </c>
      <c r="L106" s="16"/>
      <c r="M106" s="13" t="str">
        <f>IF('[1]#export'!A107="","",IF('[1]#export'!H107="","",'[1]#export'!H107))</f>
        <v>N1C 4BQ</v>
      </c>
      <c r="N106" s="13" t="str">
        <f>IF('[1]#export'!A107="","",IF('[1]#export'!L107="","",IF(LEFT('[1]#export'!L107,4)="http",'[1]#export'!L107,"http://"&amp;TRIM('[1]#export'!L107))))</f>
        <v>http://www.sydrc.org</v>
      </c>
      <c r="O106" s="13" t="str">
        <f>IF('[1]#export'!A107="","",IF('[1]#export'!G107="","",IF(LEFT('[1]#export'!G107,13)="Discretionary","Multiple Boroughs",SUBSTITUTE('[1]#export'!G107,CHAR(10),", "))))</f>
        <v>Camden</v>
      </c>
      <c r="P106" s="13" t="str">
        <f>IF('[1]#export'!A107="","",'[1]#fixed_data'!$B$5)</f>
        <v>GB-CHC-237725</v>
      </c>
      <c r="Q106" s="13" t="str">
        <f>IF('[1]#export'!A107="","",'[1]#fixed_data'!$B$6)</f>
        <v>John Lyon's Charity</v>
      </c>
      <c r="R106" s="13" t="str">
        <f>IF('[1]#export'!A107="","",IF('[1]#export'!N107="","",'[1]#export'!N107))</f>
        <v>COVID-19</v>
      </c>
      <c r="S106" s="17" t="str">
        <f>IF('[1]#export'!A107="","",IF('[1]#export'!M107="","",'[1]#export'!M107))</f>
        <v>COVID-19</v>
      </c>
      <c r="T106" s="17" t="str">
        <f>IF('[1]#export'!A107="","",IF(AND(VALUE('[1]#export'!K107)&gt;12,OR('[1]#export'!M107="Bursary",'[1]#export'!M107="Main Grant")),"Multiple year grants are approved in principle for the full term as outlined but are subject to satisfactory reporting and annual authority from the Charity's Trustee to release each tranche.",""))</f>
        <v/>
      </c>
      <c r="U106" s="17" t="str">
        <f>IF('[1]#export'!A107="","",IF('[1]#export'!Q107="","",'[1]#export'!Q107))</f>
        <v>Direct Project Costs</v>
      </c>
      <c r="V106" s="17" t="str">
        <f>IF('[1]#export'!A107="","",IF('[1]#export'!O107="","",'[1]#export'!O107))</f>
        <v>Education &amp; Learning</v>
      </c>
      <c r="W106" s="17" t="str">
        <f>IF('[1]#export'!O107="","",'[1]#export'!$O$2)</f>
        <v>Programme Area</v>
      </c>
      <c r="X106" s="17" t="str">
        <f>IF('[1]#export'!A107="","",IF('[1]#export'!P107="","",'[1]#export'!P107))</f>
        <v>5-19 (School Age CYP)</v>
      </c>
      <c r="Y106" s="17" t="str">
        <f>IF('[1]#export'!P107="","",'[1]#export'!$P$2)</f>
        <v>Age Group</v>
      </c>
      <c r="Z106" s="18">
        <f>IF('[1]#export'!A107="","",'[1]#export'!I107)</f>
        <v>44106</v>
      </c>
      <c r="AA106" s="13" t="str">
        <f>IF('[1]#export'!A107="","",'[1]#fixed_data'!$B$8)</f>
        <v>http://jlc.london/</v>
      </c>
    </row>
    <row r="107" spans="1:27">
      <c r="A107" s="13" t="str">
        <f>IF('[1]#export'!A108="","",CONCATENATE('[1]#fixed_data'!$B$2&amp;'[1]#export'!A108))</f>
        <v>360G-JLC-108177</v>
      </c>
      <c r="B107" s="13" t="str">
        <f>IF('[1]#export'!A108="","",CONCATENATE('[1]#export'!N108&amp;" grant to "&amp;'[1]#export'!B108))</f>
        <v>COVID-19 grant to Acton Park Playcentre Leisure Events</v>
      </c>
      <c r="C107" s="13" t="str">
        <f>IF('[1]#export'!A108="","",'[1]#export'!D108)</f>
        <v>COVID-19: LCR Wave 2 - Digital delivery &amp; additional staffing</v>
      </c>
      <c r="D107" s="13" t="str">
        <f>IF('[1]#export'!A108="","",'[1]#fixed_data'!$B$3)</f>
        <v>GBP</v>
      </c>
      <c r="E107" s="14">
        <f>IF('[1]#export'!A108="","",'[1]#export'!E108)</f>
        <v>25360</v>
      </c>
      <c r="F107" s="15" t="str">
        <f>IF('[1]#export'!A108="","",TEXT('[1]#export'!F108,"yyyy-mm-dd"))</f>
        <v>2020-05-13</v>
      </c>
      <c r="G107" s="15" t="str">
        <f>IF('[1]#export'!A108="","",IF('[1]#export'!J108="","",TEXT('[1]#export'!J108,"yyyy-mm-dd")))</f>
        <v>2020-05-14</v>
      </c>
      <c r="H107" s="13" t="str">
        <f>IF('[1]#export'!A108="","",'[1]#export'!K108)</f>
        <v>12</v>
      </c>
      <c r="I107" s="13" t="str">
        <f>IF('[1]#export'!A108="","",IF(LEFT('[1]#export'!C108,3)="GB-",'[1]#export'!C108,IF(AND(K107="",L107=""),'[1]#fixed_data'!$B$4&amp;SUBSTITUTE(J107," ","-"),IF(K107="","GB-COH-"&amp;L107,IF(LEFT(K107,2)="SC","GB-SC-"&amp;K107,IF(AND(LEFT(K107,1)="1",LEN(K107)=6),"GB-NIC-"&amp;K107,"GB-CHC-"&amp;K107))))))</f>
        <v>GB-CHC-1076880</v>
      </c>
      <c r="J107" s="13" t="str">
        <f>IF('[1]#export'!A108="","",'[1]#export'!B108)</f>
        <v>Acton Park Playcentre Leisure Events</v>
      </c>
      <c r="K107" s="16" t="str">
        <f>IF('[1]#export'!A108="","",IF(ISBLANK('[1]#export'!C108),"",IF(LEFT('[1]#export'!C108,3)="GB-","",'[1]#export'!C108)))</f>
        <v>1076880</v>
      </c>
      <c r="L107" s="16"/>
      <c r="M107" s="13" t="str">
        <f>IF('[1]#export'!A108="","",IF('[1]#export'!H108="","",'[1]#export'!H108))</f>
        <v>HR7 4DL</v>
      </c>
      <c r="N107" s="13" t="str">
        <f>IF('[1]#export'!A108="","",IF('[1]#export'!L108="","",IF(LEFT('[1]#export'!L108,4)="http",'[1]#export'!L108,"http://"&amp;TRIM('[1]#export'!L108))))</f>
        <v>http://www.apple-play.com</v>
      </c>
      <c r="O107" s="13" t="str">
        <f>IF('[1]#export'!A108="","",IF('[1]#export'!G108="","",IF(LEFT('[1]#export'!G108,13)="Discretionary","Multiple Boroughs",SUBSTITUTE('[1]#export'!G108,CHAR(10),", "))))</f>
        <v>Ealing</v>
      </c>
      <c r="P107" s="13" t="str">
        <f>IF('[1]#export'!A108="","",'[1]#fixed_data'!$B$5)</f>
        <v>GB-CHC-237725</v>
      </c>
      <c r="Q107" s="13" t="str">
        <f>IF('[1]#export'!A108="","",'[1]#fixed_data'!$B$6)</f>
        <v>John Lyon's Charity</v>
      </c>
      <c r="R107" s="13" t="str">
        <f>IF('[1]#export'!A108="","",IF('[1]#export'!N108="","",'[1]#export'!N108))</f>
        <v>COVID-19</v>
      </c>
      <c r="S107" s="17" t="str">
        <f>IF('[1]#export'!A108="","",IF('[1]#export'!M108="","",'[1]#export'!M108))</f>
        <v>COVID-19</v>
      </c>
      <c r="T107" s="17" t="str">
        <f>IF('[1]#export'!A108="","",IF(AND(VALUE('[1]#export'!K108)&gt;12,OR('[1]#export'!M108="Bursary",'[1]#export'!M108="Main Grant")),"Multiple year grants are approved in principle for the full term as outlined but are subject to satisfactory reporting and annual authority from the Charity's Trustee to release each tranche.",""))</f>
        <v/>
      </c>
      <c r="U107" s="17" t="str">
        <f>IF('[1]#export'!A108="","",IF('[1]#export'!Q108="","",'[1]#export'!Q108))</f>
        <v>Core Costs</v>
      </c>
      <c r="V107" s="17" t="str">
        <f>IF('[1]#export'!A108="","",IF('[1]#export'!O108="","",'[1]#export'!O108))</f>
        <v>Youth Clubs &amp; Youth Activities</v>
      </c>
      <c r="W107" s="17" t="str">
        <f>IF('[1]#export'!O108="","",'[1]#export'!$O$2)</f>
        <v>Programme Area</v>
      </c>
      <c r="X107" s="17" t="str">
        <f>IF('[1]#export'!A108="","",IF('[1]#export'!P108="","",'[1]#export'!P108))</f>
        <v>5-19 (School Age CYP)</v>
      </c>
      <c r="Y107" s="17" t="str">
        <f>IF('[1]#export'!P108="","",'[1]#export'!$P$2)</f>
        <v>Age Group</v>
      </c>
      <c r="Z107" s="18">
        <f>IF('[1]#export'!A108="","",'[1]#export'!I108)</f>
        <v>44006</v>
      </c>
      <c r="AA107" s="13" t="str">
        <f>IF('[1]#export'!A108="","",'[1]#fixed_data'!$B$8)</f>
        <v>http://jlc.london/</v>
      </c>
    </row>
    <row r="108" spans="1:27">
      <c r="A108" s="13" t="str">
        <f>IF('[1]#export'!A109="","",CONCATENATE('[1]#fixed_data'!$B$2&amp;'[1]#export'!A109))</f>
        <v>360G-JLC-108178</v>
      </c>
      <c r="B108" s="13" t="str">
        <f>IF('[1]#export'!A109="","",CONCATENATE('[1]#export'!N109&amp;" grant to "&amp;'[1]#export'!B109))</f>
        <v>COVID-19 grant to Phoenix Rising</v>
      </c>
      <c r="C108" s="13" t="str">
        <f>IF('[1]#export'!A109="","",'[1]#export'!D109)</f>
        <v>COVID-19: LCR Wave 2 - Digital Delivery</v>
      </c>
      <c r="D108" s="13" t="str">
        <f>IF('[1]#export'!A109="","",'[1]#fixed_data'!$B$3)</f>
        <v>GBP</v>
      </c>
      <c r="E108" s="14">
        <f>IF('[1]#export'!A109="","",'[1]#export'!E109)</f>
        <v>15000</v>
      </c>
      <c r="F108" s="15" t="str">
        <f>IF('[1]#export'!A109="","",TEXT('[1]#export'!F109,"yyyy-mm-dd"))</f>
        <v>2020-05-13</v>
      </c>
      <c r="G108" s="15" t="str">
        <f>IF('[1]#export'!A109="","",IF('[1]#export'!J109="","",TEXT('[1]#export'!J109,"yyyy-mm-dd")))</f>
        <v>2020-05-18</v>
      </c>
      <c r="H108" s="13" t="str">
        <f>IF('[1]#export'!A109="","",'[1]#export'!K109)</f>
        <v>12</v>
      </c>
      <c r="I108" s="13" t="str">
        <f>IF('[1]#export'!A109="","",IF(LEFT('[1]#export'!C109,3)="GB-",'[1]#export'!C109,IF(AND(K108="",L108=""),'[1]#fixed_data'!$B$4&amp;SUBSTITUTE(J108," ","-"),IF(K108="","GB-COH-"&amp;L108,IF(LEFT(K108,2)="SC","GB-SC-"&amp;K108,IF(AND(LEFT(K108,1)="1",LEN(K108)=6),"GB-NIC-"&amp;K108,"GB-CHC-"&amp;K108))))))</f>
        <v>GB-CHC-1176730</v>
      </c>
      <c r="J108" s="13" t="str">
        <f>IF('[1]#export'!A109="","",'[1]#export'!B109)</f>
        <v>Phoenix Rising</v>
      </c>
      <c r="K108" s="16" t="str">
        <f>IF('[1]#export'!A109="","",IF(ISBLANK('[1]#export'!C109),"",IF(LEFT('[1]#export'!C109,3)="GB-","",'[1]#export'!C109)))</f>
        <v>1176730</v>
      </c>
      <c r="L108" s="16"/>
      <c r="M108" s="13" t="str">
        <f>IF('[1]#export'!A109="","",IF('[1]#export'!H109="","",'[1]#export'!H109))</f>
        <v>NW10 0NR</v>
      </c>
      <c r="N108" s="13" t="str">
        <f>IF('[1]#export'!A109="","",IF('[1]#export'!L109="","",IF(LEFT('[1]#export'!L109,4)="http",'[1]#export'!L109,"http://"&amp;TRIM('[1]#export'!L109))))</f>
        <v>http://www.phoenixrisingnw10.org</v>
      </c>
      <c r="O108" s="13" t="str">
        <f>IF('[1]#export'!A109="","",IF('[1]#export'!G109="","",IF(LEFT('[1]#export'!G109,13)="Discretionary","Multiple Boroughs",SUBSTITUTE('[1]#export'!G109,CHAR(10),", "))))</f>
        <v>Brent</v>
      </c>
      <c r="P108" s="13" t="str">
        <f>IF('[1]#export'!A109="","",'[1]#fixed_data'!$B$5)</f>
        <v>GB-CHC-237725</v>
      </c>
      <c r="Q108" s="13" t="str">
        <f>IF('[1]#export'!A109="","",'[1]#fixed_data'!$B$6)</f>
        <v>John Lyon's Charity</v>
      </c>
      <c r="R108" s="13" t="str">
        <f>IF('[1]#export'!A109="","",IF('[1]#export'!N109="","",'[1]#export'!N109))</f>
        <v>COVID-19</v>
      </c>
      <c r="S108" s="17" t="str">
        <f>IF('[1]#export'!A109="","",IF('[1]#export'!M109="","",'[1]#export'!M109))</f>
        <v>COVID-19</v>
      </c>
      <c r="T108" s="17" t="str">
        <f>IF('[1]#export'!A109="","",IF(AND(VALUE('[1]#export'!K109)&gt;12,OR('[1]#export'!M109="Bursary",'[1]#export'!M109="Main Grant")),"Multiple year grants are approved in principle for the full term as outlined but are subject to satisfactory reporting and annual authority from the Charity's Trustee to release each tranche.",""))</f>
        <v/>
      </c>
      <c r="U108" s="17" t="str">
        <f>IF('[1]#export'!A109="","",IF('[1]#export'!Q109="","",'[1]#export'!Q109))</f>
        <v>Direct Project Costs</v>
      </c>
      <c r="V108" s="17" t="str">
        <f>IF('[1]#export'!A109="","",IF('[1]#export'!O109="","",'[1]#export'!O109))</f>
        <v>Youth Clubs &amp; Youth Activities</v>
      </c>
      <c r="W108" s="17" t="str">
        <f>IF('[1]#export'!O109="","",'[1]#export'!$O$2)</f>
        <v>Programme Area</v>
      </c>
      <c r="X108" s="17" t="str">
        <f>IF('[1]#export'!A109="","",IF('[1]#export'!P109="","",'[1]#export'!P109))</f>
        <v>11-25 (Secondary+ YP)</v>
      </c>
      <c r="Y108" s="17" t="str">
        <f>IF('[1]#export'!P109="","",'[1]#export'!$P$2)</f>
        <v>Age Group</v>
      </c>
      <c r="Z108" s="18">
        <f>IF('[1]#export'!A109="","",'[1]#export'!I109)</f>
        <v>44022</v>
      </c>
      <c r="AA108" s="13" t="str">
        <f>IF('[1]#export'!A109="","",'[1]#fixed_data'!$B$8)</f>
        <v>http://jlc.london/</v>
      </c>
    </row>
    <row r="109" spans="1:27">
      <c r="A109" s="13" t="str">
        <f>IF('[1]#export'!A110="","",CONCATENATE('[1]#fixed_data'!$B$2&amp;'[1]#export'!A110))</f>
        <v>360G-JLC-108181</v>
      </c>
      <c r="B109" s="13" t="str">
        <f>IF('[1]#export'!A110="","",CONCATENATE('[1]#export'!N110&amp;" grant to "&amp;'[1]#export'!B110))</f>
        <v>COVID-19 grant to The Wish Centre</v>
      </c>
      <c r="C109" s="13" t="str">
        <f>IF('[1]#export'!A110="","",'[1]#export'!D110)</f>
        <v>COVID-19: LCR Wave 2 - Additinonal staffing</v>
      </c>
      <c r="D109" s="13" t="str">
        <f>IF('[1]#export'!A110="","",'[1]#fixed_data'!$B$3)</f>
        <v>GBP</v>
      </c>
      <c r="E109" s="14">
        <f>IF('[1]#export'!A110="","",'[1]#export'!E110)</f>
        <v>29500</v>
      </c>
      <c r="F109" s="15" t="str">
        <f>IF('[1]#export'!A110="","",TEXT('[1]#export'!F110,"yyyy-mm-dd"))</f>
        <v>2020-05-13</v>
      </c>
      <c r="G109" s="15" t="str">
        <f>IF('[1]#export'!A110="","",IF('[1]#export'!J110="","",TEXT('[1]#export'!J110,"yyyy-mm-dd")))</f>
        <v>2020-05-14</v>
      </c>
      <c r="H109" s="13" t="str">
        <f>IF('[1]#export'!A110="","",'[1]#export'!K110)</f>
        <v>3</v>
      </c>
      <c r="I109" s="13" t="str">
        <f>IF('[1]#export'!A110="","",IF(LEFT('[1]#export'!C110,3)="GB-",'[1]#export'!C110,IF(AND(K109="",L109=""),'[1]#fixed_data'!$B$4&amp;SUBSTITUTE(J109," ","-"),IF(K109="","GB-COH-"&amp;L109,IF(LEFT(K109,2)="SC","GB-SC-"&amp;K109,IF(AND(LEFT(K109,1)="1",LEN(K109)=6),"GB-NIC-"&amp;K109,"GB-CHC-"&amp;K109))))))</f>
        <v>GB-CHC-1125263</v>
      </c>
      <c r="J109" s="13" t="str">
        <f>IF('[1]#export'!A110="","",'[1]#export'!B110)</f>
        <v>The Wish Centre</v>
      </c>
      <c r="K109" s="16" t="str">
        <f>IF('[1]#export'!A110="","",IF(ISBLANK('[1]#export'!C110),"",IF(LEFT('[1]#export'!C110,3)="GB-","",'[1]#export'!C110)))</f>
        <v>1125263</v>
      </c>
      <c r="L109" s="16"/>
      <c r="M109" s="13" t="str">
        <f>IF('[1]#export'!A110="","",IF('[1]#export'!H110="","",'[1]#export'!H110))</f>
        <v>W1W 7LT</v>
      </c>
      <c r="N109" s="13" t="str">
        <f>IF('[1]#export'!A110="","",IF('[1]#export'!L110="","",IF(LEFT('[1]#export'!L110,4)="http",'[1]#export'!L110,"http://"&amp;TRIM('[1]#export'!L110))))</f>
        <v>http://www.thewishcentre.org.uk</v>
      </c>
      <c r="O109" s="13" t="str">
        <f>IF('[1]#export'!A110="","",IF('[1]#export'!G110="","",IF(LEFT('[1]#export'!G110,13)="Discretionary","Multiple Boroughs",SUBSTITUTE('[1]#export'!G110,CHAR(10),", "))))</f>
        <v>Harrow</v>
      </c>
      <c r="P109" s="13" t="str">
        <f>IF('[1]#export'!A110="","",'[1]#fixed_data'!$B$5)</f>
        <v>GB-CHC-237725</v>
      </c>
      <c r="Q109" s="13" t="str">
        <f>IF('[1]#export'!A110="","",'[1]#fixed_data'!$B$6)</f>
        <v>John Lyon's Charity</v>
      </c>
      <c r="R109" s="13" t="str">
        <f>IF('[1]#export'!A110="","",IF('[1]#export'!N110="","",'[1]#export'!N110))</f>
        <v>COVID-19</v>
      </c>
      <c r="S109" s="17" t="str">
        <f>IF('[1]#export'!A110="","",IF('[1]#export'!M110="","",'[1]#export'!M110))</f>
        <v>COVID-19</v>
      </c>
      <c r="T109" s="17" t="str">
        <f>IF('[1]#export'!A110="","",IF(AND(VALUE('[1]#export'!K110)&gt;12,OR('[1]#export'!M110="Bursary",'[1]#export'!M110="Main Grant")),"Multiple year grants are approved in principle for the full term as outlined but are subject to satisfactory reporting and annual authority from the Charity's Trustee to release each tranche.",""))</f>
        <v/>
      </c>
      <c r="U109" s="17" t="str">
        <f>IF('[1]#export'!A110="","",IF('[1]#export'!Q110="","",'[1]#export'!Q110))</f>
        <v>Core Costs</v>
      </c>
      <c r="V109" s="17" t="str">
        <f>IF('[1]#export'!A110="","",IF('[1]#export'!O110="","",'[1]#export'!O110))</f>
        <v>Youth Issues</v>
      </c>
      <c r="W109" s="17" t="str">
        <f>IF('[1]#export'!O110="","",'[1]#export'!$O$2)</f>
        <v>Programme Area</v>
      </c>
      <c r="X109" s="17" t="str">
        <f>IF('[1]#export'!A110="","",IF('[1]#export'!P110="","",'[1]#export'!P110))</f>
        <v>11-25 (Secondary+ YP)</v>
      </c>
      <c r="Y109" s="17" t="str">
        <f>IF('[1]#export'!P110="","",'[1]#export'!$P$2)</f>
        <v>Age Group</v>
      </c>
      <c r="Z109" s="18">
        <f>IF('[1]#export'!A110="","",'[1]#export'!I110)</f>
        <v>44105</v>
      </c>
      <c r="AA109" s="13" t="str">
        <f>IF('[1]#export'!A110="","",'[1]#fixed_data'!$B$8)</f>
        <v>http://jlc.london/</v>
      </c>
    </row>
    <row r="110" spans="1:27">
      <c r="A110" s="13" t="str">
        <f>IF('[1]#export'!A111="","",CONCATENATE('[1]#fixed_data'!$B$2&amp;'[1]#export'!A111))</f>
        <v>360G-JLC-108170</v>
      </c>
      <c r="B110" s="13" t="str">
        <f>IF('[1]#export'!A111="","",CONCATENATE('[1]#export'!N111&amp;" grant to "&amp;'[1]#export'!B111))</f>
        <v>COVID-19 grant to E.A.S.E (Empowering Action and Social Esteem) Ltd</v>
      </c>
      <c r="C110" s="13" t="str">
        <f>IF('[1]#export'!A111="","",'[1]#export'!D111)</f>
        <v>COVID-19: LCR Wave 2 - Crisis Response (Food parcels &amp; essentials)</v>
      </c>
      <c r="D110" s="13" t="str">
        <f>IF('[1]#export'!A111="","",'[1]#fixed_data'!$B$3)</f>
        <v>GBP</v>
      </c>
      <c r="E110" s="14">
        <f>IF('[1]#export'!A111="","",'[1]#export'!E111)</f>
        <v>5000</v>
      </c>
      <c r="F110" s="15" t="str">
        <f>IF('[1]#export'!A111="","",TEXT('[1]#export'!F111,"yyyy-mm-dd"))</f>
        <v>2020-05-01</v>
      </c>
      <c r="G110" s="15" t="str">
        <f>IF('[1]#export'!A111="","",IF('[1]#export'!J111="","",TEXT('[1]#export'!J111,"yyyy-mm-dd")))</f>
        <v>2020-05-11</v>
      </c>
      <c r="H110" s="13" t="str">
        <f>IF('[1]#export'!A111="","",'[1]#export'!K111)</f>
        <v>12</v>
      </c>
      <c r="I110" s="13" t="str">
        <f>IF('[1]#export'!A111="","",IF(LEFT('[1]#export'!C111,3)="GB-",'[1]#export'!C111,IF(AND(K110="",L110=""),'[1]#fixed_data'!$B$4&amp;SUBSTITUTE(J110," ","-"),IF(K110="","GB-COH-"&amp;L110,IF(LEFT(K110,2)="SC","GB-SC-"&amp;K110,IF(AND(LEFT(K110,1)="1",LEN(K110)=6),"GB-NIC-"&amp;K110,"GB-CHC-"&amp;K110))))))</f>
        <v>GB-CHC-1098965</v>
      </c>
      <c r="J110" s="13" t="str">
        <f>IF('[1]#export'!A111="","",'[1]#export'!B111)</f>
        <v>E.A.S.E (Empowering Action and Social Esteem) Ltd</v>
      </c>
      <c r="K110" s="16" t="str">
        <f>IF('[1]#export'!A111="","",IF(ISBLANK('[1]#export'!C111),"",IF(LEFT('[1]#export'!C111,3)="GB-","",'[1]#export'!C111)))</f>
        <v>1098965</v>
      </c>
      <c r="L110" s="16"/>
      <c r="M110" s="13" t="str">
        <f>IF('[1]#export'!A111="","",IF('[1]#export'!H111="","",'[1]#export'!H111))</f>
        <v>W7 1PD</v>
      </c>
      <c r="N110" s="13" t="str">
        <f>IF('[1]#export'!A111="","",IF('[1]#export'!L111="","",IF(LEFT('[1]#export'!L111,4)="http",'[1]#export'!L111,"http://"&amp;TRIM('[1]#export'!L111))))</f>
        <v>http://www.empowering-action.org.uk</v>
      </c>
      <c r="O110" s="13" t="str">
        <f>IF('[1]#export'!A111="","",IF('[1]#export'!G111="","",IF(LEFT('[1]#export'!G111,13)="Discretionary","Multiple Boroughs",SUBSTITUTE('[1]#export'!G111,CHAR(10),", "))))</f>
        <v>Ealing</v>
      </c>
      <c r="P110" s="13" t="str">
        <f>IF('[1]#export'!A111="","",'[1]#fixed_data'!$B$5)</f>
        <v>GB-CHC-237725</v>
      </c>
      <c r="Q110" s="13" t="str">
        <f>IF('[1]#export'!A111="","",'[1]#fixed_data'!$B$6)</f>
        <v>John Lyon's Charity</v>
      </c>
      <c r="R110" s="13" t="str">
        <f>IF('[1]#export'!A111="","",IF('[1]#export'!N111="","",'[1]#export'!N111))</f>
        <v>COVID-19</v>
      </c>
      <c r="S110" s="17" t="str">
        <f>IF('[1]#export'!A111="","",IF('[1]#export'!M111="","",'[1]#export'!M111))</f>
        <v>COVID-19</v>
      </c>
      <c r="T110" s="17" t="str">
        <f>IF('[1]#export'!A111="","",IF(AND(VALUE('[1]#export'!K111)&gt;12,OR('[1]#export'!M111="Bursary",'[1]#export'!M111="Main Grant")),"Multiple year grants are approved in principle for the full term as outlined but are subject to satisfactory reporting and annual authority from the Charity's Trustee to release each tranche.",""))</f>
        <v/>
      </c>
      <c r="U110" s="17" t="str">
        <f>IF('[1]#export'!A111="","",IF('[1]#export'!Q111="","",'[1]#export'!Q111))</f>
        <v>Direct Project Costs</v>
      </c>
      <c r="V110" s="17" t="str">
        <f>IF('[1]#export'!A111="","",IF('[1]#export'!O111="","",'[1]#export'!O111))</f>
        <v>Children &amp; Families</v>
      </c>
      <c r="W110" s="17" t="str">
        <f>IF('[1]#export'!O111="","",'[1]#export'!$O$2)</f>
        <v>Programme Area</v>
      </c>
      <c r="X110" s="17" t="str">
        <f>IF('[1]#export'!A111="","",IF('[1]#export'!P111="","",'[1]#export'!P111))</f>
        <v>Families</v>
      </c>
      <c r="Y110" s="17" t="str">
        <f>IF('[1]#export'!P111="","",'[1]#export'!$P$2)</f>
        <v>Age Group</v>
      </c>
      <c r="Z110" s="18">
        <f>IF('[1]#export'!A111="","",'[1]#export'!I111)</f>
        <v>44109</v>
      </c>
      <c r="AA110" s="13" t="str">
        <f>IF('[1]#export'!A111="","",'[1]#fixed_data'!$B$8)</f>
        <v>http://jlc.london/</v>
      </c>
    </row>
    <row r="111" spans="1:27">
      <c r="A111" s="13" t="str">
        <f>IF('[1]#export'!A112="","",CONCATENATE('[1]#fixed_data'!$B$2&amp;'[1]#export'!A112))</f>
        <v>360G-JLC-108168</v>
      </c>
      <c r="B111" s="13" t="str">
        <f>IF('[1]#export'!A112="","",CONCATENATE('[1]#export'!N112&amp;" grant to "&amp;'[1]#export'!B112))</f>
        <v>COVID-19 grant to Exposure Organisation Ltd</v>
      </c>
      <c r="C111" s="13" t="str">
        <f>IF('[1]#export'!A112="","",'[1]#export'!D112)</f>
        <v>COVID-19: LCR Wave 2 - Digital transition</v>
      </c>
      <c r="D111" s="13" t="str">
        <f>IF('[1]#export'!A112="","",'[1]#fixed_data'!$B$3)</f>
        <v>GBP</v>
      </c>
      <c r="E111" s="14">
        <f>IF('[1]#export'!A112="","",'[1]#export'!E112)</f>
        <v>14240</v>
      </c>
      <c r="F111" s="15" t="str">
        <f>IF('[1]#export'!A112="","",TEXT('[1]#export'!F112,"yyyy-mm-dd"))</f>
        <v>2020-05-01</v>
      </c>
      <c r="G111" s="15" t="str">
        <f>IF('[1]#export'!A112="","",IF('[1]#export'!J112="","",TEXT('[1]#export'!J112,"yyyy-mm-dd")))</f>
        <v>2020-05-04</v>
      </c>
      <c r="H111" s="13" t="str">
        <f>IF('[1]#export'!A112="","",'[1]#export'!K112)</f>
        <v>12</v>
      </c>
      <c r="I111" s="13" t="str">
        <f>IF('[1]#export'!A112="","",IF(LEFT('[1]#export'!C112,3)="GB-",'[1]#export'!C112,IF(AND(K111="",L111=""),'[1]#fixed_data'!$B$4&amp;SUBSTITUTE(J111," ","-"),IF(K111="","GB-COH-"&amp;L111,IF(LEFT(K111,2)="SC","GB-SC-"&amp;K111,IF(AND(LEFT(K111,1)="1",LEN(K111)=6),"GB-NIC-"&amp;K111,"GB-CHC-"&amp;K111))))))</f>
        <v>GB-CHC-1073922</v>
      </c>
      <c r="J111" s="13" t="str">
        <f>IF('[1]#export'!A112="","",'[1]#export'!B112)</f>
        <v>Exposure Organisation Ltd</v>
      </c>
      <c r="K111" s="16" t="str">
        <f>IF('[1]#export'!A112="","",IF(ISBLANK('[1]#export'!C112),"",IF(LEFT('[1]#export'!C112,3)="GB-","",'[1]#export'!C112)))</f>
        <v>1073922</v>
      </c>
      <c r="L111" s="16"/>
      <c r="M111" s="13" t="str">
        <f>IF('[1]#export'!A112="","",IF('[1]#export'!H112="","",'[1]#export'!H112))</f>
        <v>N10 3QJ</v>
      </c>
      <c r="N111" s="13" t="str">
        <f>IF('[1]#export'!A112="","",IF('[1]#export'!L112="","",IF(LEFT('[1]#export'!L112,4)="http",'[1]#export'!L112,"http://"&amp;TRIM('[1]#export'!L112))))</f>
        <v>http://www.exposure.org.uk</v>
      </c>
      <c r="O111" s="13" t="str">
        <f>IF('[1]#export'!A112="","",IF('[1]#export'!G112="","",IF(LEFT('[1]#export'!G112,13)="Discretionary","Multiple Boroughs",SUBSTITUTE('[1]#export'!G112,CHAR(10),", "))))</f>
        <v>Barnet</v>
      </c>
      <c r="P111" s="13" t="str">
        <f>IF('[1]#export'!A112="","",'[1]#fixed_data'!$B$5)</f>
        <v>GB-CHC-237725</v>
      </c>
      <c r="Q111" s="13" t="str">
        <f>IF('[1]#export'!A112="","",'[1]#fixed_data'!$B$6)</f>
        <v>John Lyon's Charity</v>
      </c>
      <c r="R111" s="13" t="str">
        <f>IF('[1]#export'!A112="","",IF('[1]#export'!N112="","",'[1]#export'!N112))</f>
        <v>COVID-19</v>
      </c>
      <c r="S111" s="17" t="str">
        <f>IF('[1]#export'!A112="","",IF('[1]#export'!M112="","",'[1]#export'!M112))</f>
        <v>COVID-19</v>
      </c>
      <c r="T111" s="17" t="str">
        <f>IF('[1]#export'!A112="","",IF(AND(VALUE('[1]#export'!K112)&gt;12,OR('[1]#export'!M112="Bursary",'[1]#export'!M112="Main Grant")),"Multiple year grants are approved in principle for the full term as outlined but are subject to satisfactory reporting and annual authority from the Charity's Trustee to release each tranche.",""))</f>
        <v/>
      </c>
      <c r="U111" s="17" t="str">
        <f>IF('[1]#export'!A112="","",IF('[1]#export'!Q112="","",'[1]#export'!Q112))</f>
        <v>Salary Costs</v>
      </c>
      <c r="V111" s="17" t="str">
        <f>IF('[1]#export'!A112="","",IF('[1]#export'!O112="","",'[1]#export'!O112))</f>
        <v>Arts &amp; Science</v>
      </c>
      <c r="W111" s="17" t="str">
        <f>IF('[1]#export'!O112="","",'[1]#export'!$O$2)</f>
        <v>Programme Area</v>
      </c>
      <c r="X111" s="17" t="str">
        <f>IF('[1]#export'!A112="","",IF('[1]#export'!P112="","",'[1]#export'!P112))</f>
        <v>11-25 (Secondary+ YP)</v>
      </c>
      <c r="Y111" s="17" t="str">
        <f>IF('[1]#export'!P112="","",'[1]#export'!$P$2)</f>
        <v>Age Group</v>
      </c>
      <c r="Z111" s="18">
        <f>IF('[1]#export'!A112="","",'[1]#export'!I112)</f>
        <v>44109</v>
      </c>
      <c r="AA111" s="13" t="str">
        <f>IF('[1]#export'!A112="","",'[1]#fixed_data'!$B$8)</f>
        <v>http://jlc.london/</v>
      </c>
    </row>
    <row r="112" spans="1:27">
      <c r="A112" s="13" t="str">
        <f>IF('[1]#export'!A113="","",CONCATENATE('[1]#fixed_data'!$B$2&amp;'[1]#export'!A113))</f>
        <v>360G-JLC-108167</v>
      </c>
      <c r="B112" s="13" t="str">
        <f>IF('[1]#export'!A113="","",CONCATENATE('[1]#export'!N113&amp;" grant to "&amp;'[1]#export'!B113))</f>
        <v>COVID-19 grant to NOA Girls</v>
      </c>
      <c r="C112" s="13" t="str">
        <f>IF('[1]#export'!A113="","",'[1]#export'!D113)</f>
        <v xml:space="preserve">COVID-19: LCR Wave 2 - Additional staffing and activities </v>
      </c>
      <c r="D112" s="13" t="str">
        <f>IF('[1]#export'!A113="","",'[1]#fixed_data'!$B$3)</f>
        <v>GBP</v>
      </c>
      <c r="E112" s="14">
        <f>IF('[1]#export'!A113="","",'[1]#export'!E113)</f>
        <v>25000</v>
      </c>
      <c r="F112" s="15" t="str">
        <f>IF('[1]#export'!A113="","",TEXT('[1]#export'!F113,"yyyy-mm-dd"))</f>
        <v>2020-05-01</v>
      </c>
      <c r="G112" s="15" t="str">
        <f>IF('[1]#export'!A113="","",IF('[1]#export'!J113="","",TEXT('[1]#export'!J113,"yyyy-mm-dd")))</f>
        <v>2020-05-04</v>
      </c>
      <c r="H112" s="13" t="str">
        <f>IF('[1]#export'!A113="","",'[1]#export'!K113)</f>
        <v>12</v>
      </c>
      <c r="I112" s="13" t="str">
        <f>IF('[1]#export'!A113="","",IF(LEFT('[1]#export'!C113,3)="GB-",'[1]#export'!C113,IF(AND(K112="",L112=""),'[1]#fixed_data'!$B$4&amp;SUBSTITUTE(J112," ","-"),IF(K112="","GB-COH-"&amp;L112,IF(LEFT(K112,2)="SC","GB-SC-"&amp;K112,IF(AND(LEFT(K112,1)="1",LEN(K112)=6),"GB-NIC-"&amp;K112,"GB-CHC-"&amp;K112))))))</f>
        <v>GB-CHC-1130834</v>
      </c>
      <c r="J112" s="13" t="str">
        <f>IF('[1]#export'!A113="","",'[1]#export'!B113)</f>
        <v>NOA Girls</v>
      </c>
      <c r="K112" s="16" t="str">
        <f>IF('[1]#export'!A113="","",IF(ISBLANK('[1]#export'!C113),"",IF(LEFT('[1]#export'!C113,3)="GB-","",'[1]#export'!C113)))</f>
        <v>1130834</v>
      </c>
      <c r="L112" s="16"/>
      <c r="M112" s="13" t="str">
        <f>IF('[1]#export'!A113="","",IF('[1]#export'!H113="","",'[1]#export'!H113))</f>
        <v>NW11 9NL</v>
      </c>
      <c r="N112" s="13" t="str">
        <f>IF('[1]#export'!A113="","",IF('[1]#export'!L113="","",IF(LEFT('[1]#export'!L113,4)="http",'[1]#export'!L113,"http://"&amp;TRIM('[1]#export'!L113))))</f>
        <v>http://www.noagirls.com</v>
      </c>
      <c r="O112" s="13" t="str">
        <f>IF('[1]#export'!A113="","",IF('[1]#export'!G113="","",IF(LEFT('[1]#export'!G113,13)="Discretionary","Multiple Boroughs",SUBSTITUTE('[1]#export'!G113,CHAR(10),", "))))</f>
        <v>Barnet</v>
      </c>
      <c r="P112" s="13" t="str">
        <f>IF('[1]#export'!A113="","",'[1]#fixed_data'!$B$5)</f>
        <v>GB-CHC-237725</v>
      </c>
      <c r="Q112" s="13" t="str">
        <f>IF('[1]#export'!A113="","",'[1]#fixed_data'!$B$6)</f>
        <v>John Lyon's Charity</v>
      </c>
      <c r="R112" s="13" t="str">
        <f>IF('[1]#export'!A113="","",IF('[1]#export'!N113="","",'[1]#export'!N113))</f>
        <v>COVID-19</v>
      </c>
      <c r="S112" s="17" t="str">
        <f>IF('[1]#export'!A113="","",IF('[1]#export'!M113="","",'[1]#export'!M113))</f>
        <v>COVID-19</v>
      </c>
      <c r="T112" s="17" t="str">
        <f>IF('[1]#export'!A113="","",IF(AND(VALUE('[1]#export'!K113)&gt;12,OR('[1]#export'!M113="Bursary",'[1]#export'!M113="Main Grant")),"Multiple year grants are approved in principle for the full term as outlined but are subject to satisfactory reporting and annual authority from the Charity's Trustee to release each tranche.",""))</f>
        <v/>
      </c>
      <c r="U112" s="17" t="str">
        <f>IF('[1]#export'!A113="","",IF('[1]#export'!Q113="","",'[1]#export'!Q113))</f>
        <v>Direct Project Costs</v>
      </c>
      <c r="V112" s="17" t="str">
        <f>IF('[1]#export'!A113="","",IF('[1]#export'!O113="","",'[1]#export'!O113))</f>
        <v>Emotional Wellbeing</v>
      </c>
      <c r="W112" s="17" t="str">
        <f>IF('[1]#export'!O113="","",'[1]#export'!$O$2)</f>
        <v>Programme Area</v>
      </c>
      <c r="X112" s="17" t="str">
        <f>IF('[1]#export'!A113="","",IF('[1]#export'!P113="","",'[1]#export'!P113))</f>
        <v>11-25 (Secondary+ YP)</v>
      </c>
      <c r="Y112" s="17" t="str">
        <f>IF('[1]#export'!P113="","",'[1]#export'!$P$2)</f>
        <v>Age Group</v>
      </c>
      <c r="Z112" s="18">
        <f>IF('[1]#export'!A113="","",'[1]#export'!I113)</f>
        <v>44104</v>
      </c>
      <c r="AA112" s="13" t="str">
        <f>IF('[1]#export'!A113="","",'[1]#fixed_data'!$B$8)</f>
        <v>http://jlc.london/</v>
      </c>
    </row>
    <row r="113" spans="1:27">
      <c r="A113" s="13" t="str">
        <f>IF('[1]#export'!A114="","",CONCATENATE('[1]#fixed_data'!$B$2&amp;'[1]#export'!A114))</f>
        <v>360G-JLC-108172</v>
      </c>
      <c r="B113" s="13" t="str">
        <f>IF('[1]#export'!A114="","",CONCATENATE('[1]#export'!N114&amp;" grant to "&amp;'[1]#export'!B114))</f>
        <v>COVID-19 grant to PAN Intercultural Arts</v>
      </c>
      <c r="C113" s="13" t="str">
        <f>IF('[1]#export'!A114="","",'[1]#export'!D114)</f>
        <v>COVID-19: LCR Wave 2 - IT Equipment</v>
      </c>
      <c r="D113" s="13" t="str">
        <f>IF('[1]#export'!A114="","",'[1]#fixed_data'!$B$3)</f>
        <v>GBP</v>
      </c>
      <c r="E113" s="14">
        <f>IF('[1]#export'!A114="","",'[1]#export'!E114)</f>
        <v>2280</v>
      </c>
      <c r="F113" s="15" t="str">
        <f>IF('[1]#export'!A114="","",TEXT('[1]#export'!F114,"yyyy-mm-dd"))</f>
        <v>2020-05-01</v>
      </c>
      <c r="G113" s="15" t="str">
        <f>IF('[1]#export'!A114="","",IF('[1]#export'!J114="","",TEXT('[1]#export'!J114,"yyyy-mm-dd")))</f>
        <v>2020-05-04</v>
      </c>
      <c r="H113" s="13" t="str">
        <f>IF('[1]#export'!A114="","",'[1]#export'!K114)</f>
        <v>12</v>
      </c>
      <c r="I113" s="13" t="str">
        <f>IF('[1]#export'!A114="","",IF(LEFT('[1]#export'!C114,3)="GB-",'[1]#export'!C114,IF(AND(K113="",L113=""),'[1]#fixed_data'!$B$4&amp;SUBSTITUTE(J113," ","-"),IF(K113="","GB-COH-"&amp;L113,IF(LEFT(K113,2)="SC","GB-SC-"&amp;K113,IF(AND(LEFT(K113,1)="1",LEN(K113)=6),"GB-NIC-"&amp;K113,"GB-CHC-"&amp;K113))))))</f>
        <v>GB-CHC-295324</v>
      </c>
      <c r="J113" s="13" t="str">
        <f>IF('[1]#export'!A114="","",'[1]#export'!B114)</f>
        <v>PAN Intercultural Arts</v>
      </c>
      <c r="K113" s="16" t="str">
        <f>IF('[1]#export'!A114="","",IF(ISBLANK('[1]#export'!C114),"",IF(LEFT('[1]#export'!C114,3)="GB-","",'[1]#export'!C114)))</f>
        <v>295324</v>
      </c>
      <c r="L113" s="16"/>
      <c r="M113" s="13" t="str">
        <f>IF('[1]#export'!A114="","",IF('[1]#export'!H114="","",'[1]#export'!H114))</f>
        <v>WC1N 1NX</v>
      </c>
      <c r="N113" s="13" t="str">
        <f>IF('[1]#export'!A114="","",IF('[1]#export'!L114="","",IF(LEFT('[1]#export'!L114,4)="http",'[1]#export'!L114,"http://"&amp;TRIM('[1]#export'!L114))))</f>
        <v>http://www.pan-arts.net</v>
      </c>
      <c r="O113" s="13" t="str">
        <f>IF('[1]#export'!A114="","",IF('[1]#export'!G114="","",IF(LEFT('[1]#export'!G114,13)="Discretionary","Multiple Boroughs",SUBSTITUTE('[1]#export'!G114,CHAR(10),", "))))</f>
        <v>Camden</v>
      </c>
      <c r="P113" s="13" t="str">
        <f>IF('[1]#export'!A114="","",'[1]#fixed_data'!$B$5)</f>
        <v>GB-CHC-237725</v>
      </c>
      <c r="Q113" s="13" t="str">
        <f>IF('[1]#export'!A114="","",'[1]#fixed_data'!$B$6)</f>
        <v>John Lyon's Charity</v>
      </c>
      <c r="R113" s="13" t="str">
        <f>IF('[1]#export'!A114="","",IF('[1]#export'!N114="","",'[1]#export'!N114))</f>
        <v>COVID-19</v>
      </c>
      <c r="S113" s="17" t="str">
        <f>IF('[1]#export'!A114="","",IF('[1]#export'!M114="","",'[1]#export'!M114))</f>
        <v>COVID-19</v>
      </c>
      <c r="T113" s="17" t="str">
        <f>IF('[1]#export'!A114="","",IF(AND(VALUE('[1]#export'!K114)&gt;12,OR('[1]#export'!M114="Bursary",'[1]#export'!M114="Main Grant")),"Multiple year grants are approved in principle for the full term as outlined but are subject to satisfactory reporting and annual authority from the Charity's Trustee to release each tranche.",""))</f>
        <v/>
      </c>
      <c r="U113" s="17" t="str">
        <f>IF('[1]#export'!A114="","",IF('[1]#export'!Q114="","",'[1]#export'!Q114))</f>
        <v>Direct Project Costs</v>
      </c>
      <c r="V113" s="17" t="str">
        <f>IF('[1]#export'!A114="","",IF('[1]#export'!O114="","",'[1]#export'!O114))</f>
        <v>Youth Issues</v>
      </c>
      <c r="W113" s="17" t="str">
        <f>IF('[1]#export'!O114="","",'[1]#export'!$O$2)</f>
        <v>Programme Area</v>
      </c>
      <c r="X113" s="17" t="str">
        <f>IF('[1]#export'!A114="","",IF('[1]#export'!P114="","",'[1]#export'!P114))</f>
        <v>11-19 (Secondary YP)</v>
      </c>
      <c r="Y113" s="17" t="str">
        <f>IF('[1]#export'!P114="","",'[1]#export'!$P$2)</f>
        <v>Age Group</v>
      </c>
      <c r="Z113" s="18">
        <f>IF('[1]#export'!A114="","",'[1]#export'!I114)</f>
        <v>44006</v>
      </c>
      <c r="AA113" s="13" t="str">
        <f>IF('[1]#export'!A114="","",'[1]#fixed_data'!$B$8)</f>
        <v>http://jlc.london/</v>
      </c>
    </row>
    <row r="114" spans="1:27">
      <c r="A114" s="13" t="str">
        <f>IF('[1]#export'!A115="","",CONCATENATE('[1]#fixed_data'!$B$2&amp;'[1]#export'!A115))</f>
        <v>360G-JLC-108169</v>
      </c>
      <c r="B114" s="13" t="str">
        <f>IF('[1]#export'!A115="","",CONCATENATE('[1]#export'!N115&amp;" grant to "&amp;'[1]#export'!B115))</f>
        <v>COVID-19 grant to Voice of Dalit International</v>
      </c>
      <c r="C114" s="13" t="str">
        <f>IF('[1]#export'!A115="","",'[1]#export'!D115)</f>
        <v>COVID-19: LCR Wave 2 - Digital Delivery</v>
      </c>
      <c r="D114" s="13" t="str">
        <f>IF('[1]#export'!A115="","",'[1]#fixed_data'!$B$3)</f>
        <v>GBP</v>
      </c>
      <c r="E114" s="14">
        <f>IF('[1]#export'!A115="","",'[1]#export'!E115)</f>
        <v>1290</v>
      </c>
      <c r="F114" s="15" t="str">
        <f>IF('[1]#export'!A115="","",TEXT('[1]#export'!F115,"yyyy-mm-dd"))</f>
        <v>2020-05-01</v>
      </c>
      <c r="G114" s="15" t="str">
        <f>IF('[1]#export'!A115="","",IF('[1]#export'!J115="","",TEXT('[1]#export'!J115,"yyyy-mm-dd")))</f>
        <v>2020-04-30</v>
      </c>
      <c r="H114" s="13" t="str">
        <f>IF('[1]#export'!A115="","",'[1]#export'!K115)</f>
        <v>12</v>
      </c>
      <c r="I114" s="13" t="str">
        <f>IF('[1]#export'!A115="","",IF(LEFT('[1]#export'!C115,3)="GB-",'[1]#export'!C115,IF(AND(K114="",L114=""),'[1]#fixed_data'!$B$4&amp;SUBSTITUTE(J114," ","-"),IF(K114="","GB-COH-"&amp;L114,IF(LEFT(K114,2)="SC","GB-SC-"&amp;K114,IF(AND(LEFT(K114,1)="1",LEN(K114)=6),"GB-NIC-"&amp;K114,"GB-CHC-"&amp;K114))))))</f>
        <v>GB-CHC-1078764</v>
      </c>
      <c r="J114" s="13" t="str">
        <f>IF('[1]#export'!A115="","",'[1]#export'!B115)</f>
        <v>Voice of Dalit International</v>
      </c>
      <c r="K114" s="16" t="str">
        <f>IF('[1]#export'!A115="","",IF(ISBLANK('[1]#export'!C115),"",IF(LEFT('[1]#export'!C115,3)="GB-","",'[1]#export'!C115)))</f>
        <v>1078764</v>
      </c>
      <c r="L114" s="16"/>
      <c r="M114" s="13" t="str">
        <f>IF('[1]#export'!A115="","",IF('[1]#export'!H115="","",'[1]#export'!H115))</f>
        <v>UB6 0AL</v>
      </c>
      <c r="N114" s="13" t="str">
        <f>IF('[1]#export'!A115="","",IF('[1]#export'!L115="","",IF(LEFT('[1]#export'!L115,4)="http",'[1]#export'!L115,"http://"&amp;TRIM('[1]#export'!L115))))</f>
        <v>http://www.vodintl.org.uk</v>
      </c>
      <c r="O114" s="13" t="str">
        <f>IF('[1]#export'!A115="","",IF('[1]#export'!G115="","",IF(LEFT('[1]#export'!G115,13)="Discretionary","Multiple Boroughs",SUBSTITUTE('[1]#export'!G115,CHAR(10),", "))))</f>
        <v>Ealing</v>
      </c>
      <c r="P114" s="13" t="str">
        <f>IF('[1]#export'!A115="","",'[1]#fixed_data'!$B$5)</f>
        <v>GB-CHC-237725</v>
      </c>
      <c r="Q114" s="13" t="str">
        <f>IF('[1]#export'!A115="","",'[1]#fixed_data'!$B$6)</f>
        <v>John Lyon's Charity</v>
      </c>
      <c r="R114" s="13" t="str">
        <f>IF('[1]#export'!A115="","",IF('[1]#export'!N115="","",'[1]#export'!N115))</f>
        <v>COVID-19</v>
      </c>
      <c r="S114" s="17" t="str">
        <f>IF('[1]#export'!A115="","",IF('[1]#export'!M115="","",'[1]#export'!M115))</f>
        <v>COVID-19</v>
      </c>
      <c r="T114" s="17" t="str">
        <f>IF('[1]#export'!A115="","",IF(AND(VALUE('[1]#export'!K115)&gt;12,OR('[1]#export'!M115="Bursary",'[1]#export'!M115="Main Grant")),"Multiple year grants are approved in principle for the full term as outlined but are subject to satisfactory reporting and annual authority from the Charity's Trustee to release each tranche.",""))</f>
        <v/>
      </c>
      <c r="U114" s="17" t="str">
        <f>IF('[1]#export'!A115="","",IF('[1]#export'!Q115="","",'[1]#export'!Q115))</f>
        <v>Direct Project Costs</v>
      </c>
      <c r="V114" s="17" t="str">
        <f>IF('[1]#export'!A115="","",IF('[1]#export'!O115="","",'[1]#export'!O115))</f>
        <v>Education &amp; Learning</v>
      </c>
      <c r="W114" s="17" t="str">
        <f>IF('[1]#export'!O115="","",'[1]#export'!$O$2)</f>
        <v>Programme Area</v>
      </c>
      <c r="X114" s="17" t="str">
        <f>IF('[1]#export'!A115="","",IF('[1]#export'!P115="","",'[1]#export'!P115))</f>
        <v>5-19 (School Age CYP)</v>
      </c>
      <c r="Y114" s="17" t="str">
        <f>IF('[1]#export'!P115="","",'[1]#export'!$P$2)</f>
        <v>Age Group</v>
      </c>
      <c r="Z114" s="18">
        <f>IF('[1]#export'!A115="","",'[1]#export'!I115)</f>
        <v>44105</v>
      </c>
      <c r="AA114" s="13" t="str">
        <f>IF('[1]#export'!A115="","",'[1]#fixed_data'!$B$8)</f>
        <v>http://jlc.london/</v>
      </c>
    </row>
    <row r="115" spans="1:27">
      <c r="A115" s="13" t="str">
        <f>IF('[1]#export'!A116="","",CONCATENATE('[1]#fixed_data'!$B$2&amp;'[1]#export'!A116))</f>
        <v>360G-JLC-108173</v>
      </c>
      <c r="B115" s="13" t="str">
        <f>IF('[1]#export'!A116="","",CONCATENATE('[1]#export'!N116&amp;" grant to "&amp;'[1]#export'!B116))</f>
        <v xml:space="preserve">COVID-19 grant to Young Urban Arts Foundation </v>
      </c>
      <c r="C115" s="13" t="str">
        <f>IF('[1]#export'!A116="","",'[1]#export'!D116)</f>
        <v>COVID-19: LCR Wave 2 - Transition to online delivery</v>
      </c>
      <c r="D115" s="13" t="str">
        <f>IF('[1]#export'!A116="","",'[1]#fixed_data'!$B$3)</f>
        <v>GBP</v>
      </c>
      <c r="E115" s="14">
        <f>IF('[1]#export'!A116="","",'[1]#export'!E116)</f>
        <v>30000</v>
      </c>
      <c r="F115" s="15" t="str">
        <f>IF('[1]#export'!A116="","",TEXT('[1]#export'!F116,"yyyy-mm-dd"))</f>
        <v>2020-05-01</v>
      </c>
      <c r="G115" s="15" t="str">
        <f>IF('[1]#export'!A116="","",IF('[1]#export'!J116="","",TEXT('[1]#export'!J116,"yyyy-mm-dd")))</f>
        <v>2020-05-11</v>
      </c>
      <c r="H115" s="13" t="str">
        <f>IF('[1]#export'!A116="","",'[1]#export'!K116)</f>
        <v>5</v>
      </c>
      <c r="I115" s="13" t="str">
        <f>IF('[1]#export'!A116="","",IF(LEFT('[1]#export'!C116,3)="GB-",'[1]#export'!C116,IF(AND(K115="",L115=""),'[1]#fixed_data'!$B$4&amp;SUBSTITUTE(J115," ","-"),IF(K115="","GB-COH-"&amp;L115,IF(LEFT(K115,2)="SC","GB-SC-"&amp;K115,IF(AND(LEFT(K115,1)="1",LEN(K115)=6),"GB-NIC-"&amp;K115,"GB-CHC-"&amp;K115))))))</f>
        <v>GB-CHC-1159604</v>
      </c>
      <c r="J115" s="13" t="str">
        <f>IF('[1]#export'!A116="","",'[1]#export'!B116)</f>
        <v xml:space="preserve">Young Urban Arts Foundation </v>
      </c>
      <c r="K115" s="16" t="str">
        <f>IF('[1]#export'!A116="","",IF(ISBLANK('[1]#export'!C116),"",IF(LEFT('[1]#export'!C116,3)="GB-","",'[1]#export'!C116)))</f>
        <v>1159604</v>
      </c>
      <c r="L115" s="16"/>
      <c r="M115" s="13" t="str">
        <f>IF('[1]#export'!A116="","",IF('[1]#export'!H116="","",'[1]#export'!H116))</f>
        <v>E3 4AA</v>
      </c>
      <c r="N115" s="13" t="str">
        <f>IF('[1]#export'!A116="","",IF('[1]#export'!L116="","",IF(LEFT('[1]#export'!L116,4)="http",'[1]#export'!L116,"http://"&amp;TRIM('[1]#export'!L116))))</f>
        <v>http://www.yuaf.org.uk</v>
      </c>
      <c r="O115" s="13" t="str">
        <f>IF('[1]#export'!A116="","",IF('[1]#export'!G116="","",IF(LEFT('[1]#export'!G116,13)="Discretionary","Multiple Boroughs",SUBSTITUTE('[1]#export'!G116,CHAR(10),", "))))</f>
        <v>Barnet</v>
      </c>
      <c r="P115" s="13" t="str">
        <f>IF('[1]#export'!A116="","",'[1]#fixed_data'!$B$5)</f>
        <v>GB-CHC-237725</v>
      </c>
      <c r="Q115" s="13" t="str">
        <f>IF('[1]#export'!A116="","",'[1]#fixed_data'!$B$6)</f>
        <v>John Lyon's Charity</v>
      </c>
      <c r="R115" s="13" t="str">
        <f>IF('[1]#export'!A116="","",IF('[1]#export'!N116="","",'[1]#export'!N116))</f>
        <v>COVID-19</v>
      </c>
      <c r="S115" s="17" t="str">
        <f>IF('[1]#export'!A116="","",IF('[1]#export'!M116="","",'[1]#export'!M116))</f>
        <v>COVID-19</v>
      </c>
      <c r="T115" s="17" t="str">
        <f>IF('[1]#export'!A116="","",IF(AND(VALUE('[1]#export'!K116)&gt;12,OR('[1]#export'!M116="Bursary",'[1]#export'!M116="Main Grant")),"Multiple year grants are approved in principle for the full term as outlined but are subject to satisfactory reporting and annual authority from the Charity's Trustee to release each tranche.",""))</f>
        <v/>
      </c>
      <c r="U115" s="17" t="str">
        <f>IF('[1]#export'!A116="","",IF('[1]#export'!Q116="","",'[1]#export'!Q116))</f>
        <v>Direct Project Costs</v>
      </c>
      <c r="V115" s="17" t="str">
        <f>IF('[1]#export'!A116="","",IF('[1]#export'!O116="","",'[1]#export'!O116))</f>
        <v>Arts &amp; Science</v>
      </c>
      <c r="W115" s="17" t="str">
        <f>IF('[1]#export'!O116="","",'[1]#export'!$O$2)</f>
        <v>Programme Area</v>
      </c>
      <c r="X115" s="17" t="str">
        <f>IF('[1]#export'!A116="","",IF('[1]#export'!P116="","",'[1]#export'!P116))</f>
        <v>11-19 (Secondary YP)</v>
      </c>
      <c r="Y115" s="17" t="str">
        <f>IF('[1]#export'!P116="","",'[1]#export'!$P$2)</f>
        <v>Age Group</v>
      </c>
      <c r="Z115" s="18">
        <f>IF('[1]#export'!A116="","",'[1]#export'!I116)</f>
        <v>44109</v>
      </c>
      <c r="AA115" s="13" t="str">
        <f>IF('[1]#export'!A116="","",'[1]#fixed_data'!$B$8)</f>
        <v>http://jlc.london/</v>
      </c>
    </row>
    <row r="116" spans="1:27">
      <c r="A116" s="13" t="str">
        <f>IF('[1]#export'!A117="","",CONCATENATE('[1]#fixed_data'!$B$2&amp;'[1]#export'!A117))</f>
        <v>360G-JLC-108166</v>
      </c>
      <c r="B116" s="13" t="str">
        <f>IF('[1]#export'!A117="","",CONCATENATE('[1]#export'!N117&amp;" grant to "&amp;'[1]#export'!B117))</f>
        <v>COVID-19 grant to Institute for Voluntary Action Research</v>
      </c>
      <c r="C116" s="13" t="str">
        <f>IF('[1]#export'!A117="","",'[1]#export'!D117)</f>
        <v>COVID-19 Response: Supporting Leaders</v>
      </c>
      <c r="D116" s="13" t="str">
        <f>IF('[1]#export'!A117="","",'[1]#fixed_data'!$B$3)</f>
        <v>GBP</v>
      </c>
      <c r="E116" s="14">
        <f>IF('[1]#export'!A117="","",'[1]#export'!E117)</f>
        <v>4500</v>
      </c>
      <c r="F116" s="15" t="str">
        <f>IF('[1]#export'!A117="","",TEXT('[1]#export'!F117,"yyyy-mm-dd"))</f>
        <v>2020-04-21</v>
      </c>
      <c r="G116" s="15" t="str">
        <f>IF('[1]#export'!A117="","",IF('[1]#export'!J117="","",TEXT('[1]#export'!J117,"yyyy-mm-dd")))</f>
        <v>2020-04-27</v>
      </c>
      <c r="H116" s="13" t="str">
        <f>IF('[1]#export'!A117="","",'[1]#export'!K117)</f>
        <v>12</v>
      </c>
      <c r="I116" s="13" t="str">
        <f>IF('[1]#export'!A117="","",IF(LEFT('[1]#export'!C117,3)="GB-",'[1]#export'!C117,IF(AND(K116="",L116=""),'[1]#fixed_data'!$B$4&amp;SUBSTITUTE(J116," ","-"),IF(K116="","GB-COH-"&amp;L116,IF(LEFT(K116,2)="SC","GB-SC-"&amp;K116,IF(AND(LEFT(K116,1)="1",LEN(K116)=6),"GB-NIC-"&amp;K116,"GB-CHC-"&amp;K116))))))</f>
        <v>GB-CHC-1114403</v>
      </c>
      <c r="J116" s="13" t="str">
        <f>IF('[1]#export'!A117="","",'[1]#export'!B117)</f>
        <v>Institute for Voluntary Action Research</v>
      </c>
      <c r="K116" s="16" t="str">
        <f>IF('[1]#export'!A117="","",IF(ISBLANK('[1]#export'!C117),"",IF(LEFT('[1]#export'!C117,3)="GB-","",'[1]#export'!C117)))</f>
        <v>1114403</v>
      </c>
      <c r="L116" s="16"/>
      <c r="M116" s="13" t="str">
        <f>IF('[1]#export'!A117="","",IF('[1]#export'!H117="","",'[1]#export'!H117))</f>
        <v>SE1 8UE</v>
      </c>
      <c r="N116" s="13" t="str">
        <f>IF('[1]#export'!A117="","",IF('[1]#export'!L117="","",IF(LEFT('[1]#export'!L117,4)="http",'[1]#export'!L117,"http://"&amp;TRIM('[1]#export'!L117))))</f>
        <v>http://www.ivar.org.uk</v>
      </c>
      <c r="O116" s="13" t="str">
        <f>IF('[1]#export'!A117="","",IF('[1]#export'!G117="","",IF(LEFT('[1]#export'!G117,13)="Discretionary","Multiple Boroughs",SUBSTITUTE('[1]#export'!G117,CHAR(10),", "))))</f>
        <v>Multiple Boroughs</v>
      </c>
      <c r="P116" s="13" t="str">
        <f>IF('[1]#export'!A117="","",'[1]#fixed_data'!$B$5)</f>
        <v>GB-CHC-237725</v>
      </c>
      <c r="Q116" s="13" t="str">
        <f>IF('[1]#export'!A117="","",'[1]#fixed_data'!$B$6)</f>
        <v>John Lyon's Charity</v>
      </c>
      <c r="R116" s="13" t="str">
        <f>IF('[1]#export'!A117="","",IF('[1]#export'!N117="","",'[1]#export'!N117))</f>
        <v>COVID-19</v>
      </c>
      <c r="S116" s="17" t="str">
        <f>IF('[1]#export'!A117="","",IF('[1]#export'!M117="","",'[1]#export'!M117))</f>
        <v>COVID-19</v>
      </c>
      <c r="T116" s="17" t="str">
        <f>IF('[1]#export'!A117="","",IF(AND(VALUE('[1]#export'!K117)&gt;12,OR('[1]#export'!M117="Bursary",'[1]#export'!M117="Main Grant")),"Multiple year grants are approved in principle for the full term as outlined but are subject to satisfactory reporting and annual authority from the Charity's Trustee to release each tranche.",""))</f>
        <v/>
      </c>
      <c r="U116" s="17" t="str">
        <f>IF('[1]#export'!A117="","",IF('[1]#export'!Q117="","",'[1]#export'!Q117))</f>
        <v>Direct Project Costs</v>
      </c>
      <c r="V116" s="17" t="str">
        <f>IF('[1]#export'!A117="","",IF('[1]#export'!O117="","",'[1]#export'!O117))</f>
        <v>Capacity Building</v>
      </c>
      <c r="W116" s="17" t="str">
        <f>IF('[1]#export'!O117="","",'[1]#export'!$O$2)</f>
        <v>Programme Area</v>
      </c>
      <c r="X116" s="17" t="str">
        <f>IF('[1]#export'!A117="","",IF('[1]#export'!P117="","",'[1]#export'!P117))</f>
        <v>0-25 Years Old</v>
      </c>
      <c r="Y116" s="17" t="str">
        <f>IF('[1]#export'!P117="","",'[1]#export'!$P$2)</f>
        <v>Age Group</v>
      </c>
      <c r="Z116" s="18">
        <f>IF('[1]#export'!A117="","",'[1]#export'!I117)</f>
        <v>43972</v>
      </c>
      <c r="AA116" s="13" t="str">
        <f>IF('[1]#export'!A117="","",'[1]#fixed_data'!$B$8)</f>
        <v>http://jlc.london/</v>
      </c>
    </row>
    <row r="117" spans="1:27">
      <c r="A117" s="13" t="str">
        <f>IF('[1]#export'!A118="","",CONCATENATE('[1]#fixed_data'!$B$2&amp;'[1]#export'!A118))</f>
        <v>360G-JLC-108158</v>
      </c>
      <c r="B117" s="13" t="str">
        <f>IF('[1]#export'!A118="","",CONCATENATE('[1]#export'!N118&amp;" grant to "&amp;'[1]#export'!B118))</f>
        <v>COVID-19 grant to Parents Association of Maria Konopnicka Polish Saturday School Association</v>
      </c>
      <c r="C117" s="13" t="str">
        <f>IF('[1]#export'!A118="","",'[1]#export'!D118)</f>
        <v>COVID-19: LCR Wave 1 - Emergency Items</v>
      </c>
      <c r="D117" s="13" t="str">
        <f>IF('[1]#export'!A118="","",'[1]#fixed_data'!$B$3)</f>
        <v>GBP</v>
      </c>
      <c r="E117" s="14">
        <f>IF('[1]#export'!A118="","",'[1]#export'!E118)</f>
        <v>5000</v>
      </c>
      <c r="F117" s="15" t="str">
        <f>IF('[1]#export'!A118="","",TEXT('[1]#export'!F118,"yyyy-mm-dd"))</f>
        <v>2020-04-14</v>
      </c>
      <c r="G117" s="15" t="str">
        <f>IF('[1]#export'!A118="","",IF('[1]#export'!J118="","",TEXT('[1]#export'!J118,"yyyy-mm-dd")))</f>
        <v>2020-04-15</v>
      </c>
      <c r="H117" s="13" t="str">
        <f>IF('[1]#export'!A118="","",'[1]#export'!K118)</f>
        <v>12</v>
      </c>
      <c r="I117" s="13" t="str">
        <f>IF('[1]#export'!A118="","",IF(LEFT('[1]#export'!C118,3)="GB-",'[1]#export'!C118,IF(AND(K117="",L117=""),'[1]#fixed_data'!$B$4&amp;SUBSTITUTE(J117," ","-"),IF(K117="","GB-COH-"&amp;L117,IF(LEFT(K117,2)="SC","GB-SC-"&amp;K117,IF(AND(LEFT(K117,1)="1",LEN(K117)=6),"GB-NIC-"&amp;K117,"GB-CHC-"&amp;K117))))))</f>
        <v>GB-CHC-1127089</v>
      </c>
      <c r="J117" s="13" t="str">
        <f>IF('[1]#export'!A118="","",'[1]#export'!B118)</f>
        <v>Parents Association of Maria Konopnicka Polish Saturday School Association</v>
      </c>
      <c r="K117" s="16" t="str">
        <f>IF('[1]#export'!A118="","",IF(ISBLANK('[1]#export'!C118),"",IF(LEFT('[1]#export'!C118,3)="GB-","",'[1]#export'!C118)))</f>
        <v>1127089</v>
      </c>
      <c r="L117" s="16"/>
      <c r="M117" s="13" t="str">
        <f>IF('[1]#export'!A118="","",IF('[1]#export'!H118="","",'[1]#export'!H118))</f>
        <v>NW10 4EP</v>
      </c>
      <c r="N117" s="13" t="str">
        <f>IF('[1]#export'!A118="","",IF('[1]#export'!L118="","",IF(LEFT('[1]#export'!L118,4)="http",'[1]#export'!L118,"http://"&amp;TRIM('[1]#export'!L118))))</f>
        <v>http://www.polskaszkolawillesden.com</v>
      </c>
      <c r="O117" s="13" t="str">
        <f>IF('[1]#export'!A118="","",IF('[1]#export'!G118="","",IF(LEFT('[1]#export'!G118,13)="Discretionary","Multiple Boroughs",SUBSTITUTE('[1]#export'!G118,CHAR(10),", "))))</f>
        <v>Brent</v>
      </c>
      <c r="P117" s="13" t="str">
        <f>IF('[1]#export'!A118="","",'[1]#fixed_data'!$B$5)</f>
        <v>GB-CHC-237725</v>
      </c>
      <c r="Q117" s="13" t="str">
        <f>IF('[1]#export'!A118="","",'[1]#fixed_data'!$B$6)</f>
        <v>John Lyon's Charity</v>
      </c>
      <c r="R117" s="13" t="str">
        <f>IF('[1]#export'!A118="","",IF('[1]#export'!N118="","",'[1]#export'!N118))</f>
        <v>COVID-19</v>
      </c>
      <c r="S117" s="17" t="str">
        <f>IF('[1]#export'!A118="","",IF('[1]#export'!M118="","",'[1]#export'!M118))</f>
        <v>COVID-19</v>
      </c>
      <c r="T117" s="17" t="str">
        <f>IF('[1]#export'!A118="","",IF(AND(VALUE('[1]#export'!K118)&gt;12,OR('[1]#export'!M118="Bursary",'[1]#export'!M118="Main Grant")),"Multiple year grants are approved in principle for the full term as outlined but are subject to satisfactory reporting and annual authority from the Charity's Trustee to release each tranche.",""))</f>
        <v/>
      </c>
      <c r="U117" s="17" t="str">
        <f>IF('[1]#export'!A118="","",IF('[1]#export'!Q118="","",'[1]#export'!Q118))</f>
        <v>Direct Project Costs</v>
      </c>
      <c r="V117" s="17" t="str">
        <f>IF('[1]#export'!A118="","",IF('[1]#export'!O118="","",'[1]#export'!O118))</f>
        <v>Children &amp; Families</v>
      </c>
      <c r="W117" s="17" t="str">
        <f>IF('[1]#export'!O118="","",'[1]#export'!$O$2)</f>
        <v>Programme Area</v>
      </c>
      <c r="X117" s="17" t="str">
        <f>IF('[1]#export'!A118="","",IF('[1]#export'!P118="","",'[1]#export'!P118))</f>
        <v>Families</v>
      </c>
      <c r="Y117" s="17" t="str">
        <f>IF('[1]#export'!P118="","",'[1]#export'!$P$2)</f>
        <v>Age Group</v>
      </c>
      <c r="Z117" s="18">
        <f>IF('[1]#export'!A118="","",'[1]#export'!I118)</f>
        <v>44011</v>
      </c>
      <c r="AA117" s="13" t="str">
        <f>IF('[1]#export'!A118="","",'[1]#fixed_data'!$B$8)</f>
        <v>http://jlc.london/</v>
      </c>
    </row>
    <row r="118" spans="1:27">
      <c r="A118" s="13" t="str">
        <f>IF('[1]#export'!A119="","",CONCATENATE('[1]#fixed_data'!$B$2&amp;'[1]#export'!A119))</f>
        <v>360G-JLC-108157</v>
      </c>
      <c r="B118" s="13" t="str">
        <f>IF('[1]#export'!A119="","",CONCATENATE('[1]#export'!N119&amp;" grant to "&amp;'[1]#export'!B119))</f>
        <v>COVID-19 grant to Thanet Youth and Community Centre</v>
      </c>
      <c r="C118" s="13" t="str">
        <f>IF('[1]#export'!A119="","",'[1]#export'!D119)</f>
        <v>COVID-19: LCR Wave 1 - Emergency Items</v>
      </c>
      <c r="D118" s="13" t="str">
        <f>IF('[1]#export'!A119="","",'[1]#fixed_data'!$B$3)</f>
        <v>GBP</v>
      </c>
      <c r="E118" s="14">
        <f>IF('[1]#export'!A119="","",'[1]#export'!E119)</f>
        <v>5000</v>
      </c>
      <c r="F118" s="15" t="str">
        <f>IF('[1]#export'!A119="","",TEXT('[1]#export'!F119,"yyyy-mm-dd"))</f>
        <v>2020-04-14</v>
      </c>
      <c r="G118" s="15" t="str">
        <f>IF('[1]#export'!A119="","",IF('[1]#export'!J119="","",TEXT('[1]#export'!J119,"yyyy-mm-dd")))</f>
        <v>2020-04-15</v>
      </c>
      <c r="H118" s="13" t="str">
        <f>IF('[1]#export'!A119="","",'[1]#export'!K119)</f>
        <v>12</v>
      </c>
      <c r="I118" s="13" t="str">
        <f>IF('[1]#export'!A119="","",IF(LEFT('[1]#export'!C119,3)="GB-",'[1]#export'!C119,IF(AND(K118="",L118=""),'[1]#fixed_data'!$B$4&amp;SUBSTITUTE(J118," ","-"),IF(K118="","GB-COH-"&amp;L118,IF(LEFT(K118,2)="SC","GB-SC-"&amp;K118,IF(AND(LEFT(K118,1)="1",LEN(K118)=6),"GB-NIC-"&amp;K118,"GB-CHC-"&amp;K118))))))</f>
        <v>GB-CHC-1111955</v>
      </c>
      <c r="J118" s="13" t="str">
        <f>IF('[1]#export'!A119="","",'[1]#export'!B119)</f>
        <v>Thanet Youth and Community Centre</v>
      </c>
      <c r="K118" s="16" t="str">
        <f>IF('[1]#export'!A119="","",IF(ISBLANK('[1]#export'!C119),"",IF(LEFT('[1]#export'!C119,3)="GB-","",'[1]#export'!C119)))</f>
        <v>1111955</v>
      </c>
      <c r="L118" s="16"/>
      <c r="M118" s="13" t="str">
        <f>IF('[1]#export'!A119="","",IF('[1]#export'!H119="","",'[1]#export'!H119))</f>
        <v>NW5 4HD</v>
      </c>
      <c r="N118" s="13" t="str">
        <f>IF('[1]#export'!A119="","",IF('[1]#export'!L119="","",IF(LEFT('[1]#export'!L119,4)="http",'[1]#export'!L119,"http://"&amp;TRIM('[1]#export'!L119))))</f>
        <v>http://www.thethanet.com</v>
      </c>
      <c r="O118" s="13" t="str">
        <f>IF('[1]#export'!A119="","",IF('[1]#export'!G119="","",IF(LEFT('[1]#export'!G119,13)="Discretionary","Multiple Boroughs",SUBSTITUTE('[1]#export'!G119,CHAR(10),", "))))</f>
        <v>Camden</v>
      </c>
      <c r="P118" s="13" t="str">
        <f>IF('[1]#export'!A119="","",'[1]#fixed_data'!$B$5)</f>
        <v>GB-CHC-237725</v>
      </c>
      <c r="Q118" s="13" t="str">
        <f>IF('[1]#export'!A119="","",'[1]#fixed_data'!$B$6)</f>
        <v>John Lyon's Charity</v>
      </c>
      <c r="R118" s="13" t="str">
        <f>IF('[1]#export'!A119="","",IF('[1]#export'!N119="","",'[1]#export'!N119))</f>
        <v>COVID-19</v>
      </c>
      <c r="S118" s="17" t="str">
        <f>IF('[1]#export'!A119="","",IF('[1]#export'!M119="","",'[1]#export'!M119))</f>
        <v>COVID-19</v>
      </c>
      <c r="T118" s="17" t="str">
        <f>IF('[1]#export'!A119="","",IF(AND(VALUE('[1]#export'!K119)&gt;12,OR('[1]#export'!M119="Bursary",'[1]#export'!M119="Main Grant")),"Multiple year grants are approved in principle for the full term as outlined but are subject to satisfactory reporting and annual authority from the Charity's Trustee to release each tranche.",""))</f>
        <v/>
      </c>
      <c r="U118" s="17" t="str">
        <f>IF('[1]#export'!A119="","",IF('[1]#export'!Q119="","",'[1]#export'!Q119))</f>
        <v>Direct Project Costs</v>
      </c>
      <c r="V118" s="17" t="str">
        <f>IF('[1]#export'!A119="","",IF('[1]#export'!O119="","",'[1]#export'!O119))</f>
        <v>Children &amp; Families</v>
      </c>
      <c r="W118" s="17" t="str">
        <f>IF('[1]#export'!O119="","",'[1]#export'!$O$2)</f>
        <v>Programme Area</v>
      </c>
      <c r="X118" s="17" t="str">
        <f>IF('[1]#export'!A119="","",IF('[1]#export'!P119="","",'[1]#export'!P119))</f>
        <v>Families</v>
      </c>
      <c r="Y118" s="17" t="str">
        <f>IF('[1]#export'!P119="","",'[1]#export'!$P$2)</f>
        <v>Age Group</v>
      </c>
      <c r="Z118" s="18">
        <f>IF('[1]#export'!A119="","",'[1]#export'!I119)</f>
        <v>44104</v>
      </c>
      <c r="AA118" s="13" t="str">
        <f>IF('[1]#export'!A119="","",'[1]#fixed_data'!$B$8)</f>
        <v>http://jlc.london/</v>
      </c>
    </row>
    <row r="119" spans="1:27">
      <c r="A119" s="13" t="str">
        <f>IF('[1]#export'!A120="","",CONCATENATE('[1]#fixed_data'!$B$2&amp;'[1]#export'!A120))</f>
        <v>360G-JLC-108155</v>
      </c>
      <c r="B119" s="13" t="str">
        <f>IF('[1]#export'!A120="","",CONCATENATE('[1]#export'!N120&amp;" grant to "&amp;'[1]#export'!B120))</f>
        <v>COVID-19 grant to Winchester Project</v>
      </c>
      <c r="C119" s="13" t="str">
        <f>IF('[1]#export'!A120="","",'[1]#export'!D120)</f>
        <v>COVID-19: LCR Wave 1 - Emergency Items</v>
      </c>
      <c r="D119" s="13" t="str">
        <f>IF('[1]#export'!A120="","",'[1]#fixed_data'!$B$3)</f>
        <v>GBP</v>
      </c>
      <c r="E119" s="14">
        <f>IF('[1]#export'!A120="","",'[1]#export'!E120)</f>
        <v>5000</v>
      </c>
      <c r="F119" s="15" t="str">
        <f>IF('[1]#export'!A120="","",TEXT('[1]#export'!F120,"yyyy-mm-dd"))</f>
        <v>2020-04-08</v>
      </c>
      <c r="G119" s="15" t="str">
        <f>IF('[1]#export'!A120="","",IF('[1]#export'!J120="","",TEXT('[1]#export'!J120,"yyyy-mm-dd")))</f>
        <v>2020-04-10</v>
      </c>
      <c r="H119" s="13" t="str">
        <f>IF('[1]#export'!A120="","",'[1]#export'!K120)</f>
        <v>12</v>
      </c>
      <c r="I119" s="13" t="str">
        <f>IF('[1]#export'!A120="","",IF(LEFT('[1]#export'!C120,3)="GB-",'[1]#export'!C120,IF(AND(K119="",L119=""),'[1]#fixed_data'!$B$4&amp;SUBSTITUTE(J119," ","-"),IF(K119="","GB-COH-"&amp;L119,IF(LEFT(K119,2)="SC","GB-SC-"&amp;K119,IF(AND(LEFT(K119,1)="1",LEN(K119)=6),"GB-NIC-"&amp;K119,"GB-CHC-"&amp;K119))))))</f>
        <v>GB-CHC-1055059</v>
      </c>
      <c r="J119" s="13" t="str">
        <f>IF('[1]#export'!A120="","",'[1]#export'!B120)</f>
        <v>Winchester Project</v>
      </c>
      <c r="K119" s="16" t="str">
        <f>IF('[1]#export'!A120="","",IF(ISBLANK('[1]#export'!C120),"",IF(LEFT('[1]#export'!C120,3)="GB-","",'[1]#export'!C120)))</f>
        <v>1055059</v>
      </c>
      <c r="L119" s="16"/>
      <c r="M119" s="13" t="str">
        <f>IF('[1]#export'!A120="","",IF('[1]#export'!H120="","",'[1]#export'!H120))</f>
        <v>NW3 3NR</v>
      </c>
      <c r="N119" s="13" t="str">
        <f>IF('[1]#export'!A120="","",IF('[1]#export'!L120="","",IF(LEFT('[1]#export'!L120,4)="http",'[1]#export'!L120,"http://"&amp;TRIM('[1]#export'!L120))))</f>
        <v>http://thewinch.org/</v>
      </c>
      <c r="O119" s="13" t="str">
        <f>IF('[1]#export'!A120="","",IF('[1]#export'!G120="","",IF(LEFT('[1]#export'!G120,13)="Discretionary","Multiple Boroughs",SUBSTITUTE('[1]#export'!G120,CHAR(10),", "))))</f>
        <v>Camden</v>
      </c>
      <c r="P119" s="13" t="str">
        <f>IF('[1]#export'!A120="","",'[1]#fixed_data'!$B$5)</f>
        <v>GB-CHC-237725</v>
      </c>
      <c r="Q119" s="13" t="str">
        <f>IF('[1]#export'!A120="","",'[1]#fixed_data'!$B$6)</f>
        <v>John Lyon's Charity</v>
      </c>
      <c r="R119" s="13" t="str">
        <f>IF('[1]#export'!A120="","",IF('[1]#export'!N120="","",'[1]#export'!N120))</f>
        <v>COVID-19</v>
      </c>
      <c r="S119" s="17" t="str">
        <f>IF('[1]#export'!A120="","",IF('[1]#export'!M120="","",'[1]#export'!M120))</f>
        <v>COVID-19</v>
      </c>
      <c r="T119" s="17" t="str">
        <f>IF('[1]#export'!A120="","",IF(AND(VALUE('[1]#export'!K120)&gt;12,OR('[1]#export'!M120="Bursary",'[1]#export'!M120="Main Grant")),"Multiple year grants are approved in principle for the full term as outlined but are subject to satisfactory reporting and annual authority from the Charity's Trustee to release each tranche.",""))</f>
        <v/>
      </c>
      <c r="U119" s="17" t="str">
        <f>IF('[1]#export'!A120="","",IF('[1]#export'!Q120="","",'[1]#export'!Q120))</f>
        <v>Direct Project Costs</v>
      </c>
      <c r="V119" s="17" t="str">
        <f>IF('[1]#export'!A120="","",IF('[1]#export'!O120="","",'[1]#export'!O120))</f>
        <v>Children &amp; Families</v>
      </c>
      <c r="W119" s="17" t="str">
        <f>IF('[1]#export'!O120="","",'[1]#export'!$O$2)</f>
        <v>Programme Area</v>
      </c>
      <c r="X119" s="17" t="str">
        <f>IF('[1]#export'!A120="","",IF('[1]#export'!P120="","",'[1]#export'!P120))</f>
        <v>Families</v>
      </c>
      <c r="Y119" s="17" t="str">
        <f>IF('[1]#export'!P120="","",'[1]#export'!$P$2)</f>
        <v>Age Group</v>
      </c>
      <c r="Z119" s="18">
        <f>IF('[1]#export'!A120="","",'[1]#export'!I120)</f>
        <v>44109</v>
      </c>
      <c r="AA119" s="13" t="str">
        <f>IF('[1]#export'!A120="","",'[1]#fixed_data'!$B$8)</f>
        <v>http://jlc.london/</v>
      </c>
    </row>
    <row r="120" spans="1:27">
      <c r="A120" s="13" t="str">
        <f>IF('[1]#export'!A121="","",CONCATENATE('[1]#fixed_data'!$B$2&amp;'[1]#export'!A121))</f>
        <v>360G-JLC-108152</v>
      </c>
      <c r="B120" s="13" t="str">
        <f>IF('[1]#export'!A121="","",CONCATENATE('[1]#export'!N121&amp;" grant to "&amp;'[1]#export'!B121))</f>
        <v>COVID-19 grant to Home-Start Ealing</v>
      </c>
      <c r="C120" s="13" t="str">
        <f>IF('[1]#export'!A121="","",'[1]#export'!D121)</f>
        <v>COVID-19: LCR Wave 1 - Emergency Items</v>
      </c>
      <c r="D120" s="13" t="str">
        <f>IF('[1]#export'!A121="","",'[1]#fixed_data'!$B$3)</f>
        <v>GBP</v>
      </c>
      <c r="E120" s="14">
        <f>IF('[1]#export'!A121="","",'[1]#export'!E121)</f>
        <v>3100</v>
      </c>
      <c r="F120" s="15" t="str">
        <f>IF('[1]#export'!A121="","",TEXT('[1]#export'!F121,"yyyy-mm-dd"))</f>
        <v>2020-04-03</v>
      </c>
      <c r="G120" s="15" t="str">
        <f>IF('[1]#export'!A121="","",IF('[1]#export'!J121="","",TEXT('[1]#export'!J121,"yyyy-mm-dd")))</f>
        <v>2020-04-06</v>
      </c>
      <c r="H120" s="13" t="str">
        <f>IF('[1]#export'!A121="","",'[1]#export'!K121)</f>
        <v>12</v>
      </c>
      <c r="I120" s="13" t="str">
        <f>IF('[1]#export'!A121="","",IF(LEFT('[1]#export'!C121,3)="GB-",'[1]#export'!C121,IF(AND(K120="",L120=""),'[1]#fixed_data'!$B$4&amp;SUBSTITUTE(J120," ","-"),IF(K120="","GB-COH-"&amp;L120,IF(LEFT(K120,2)="SC","GB-SC-"&amp;K120,IF(AND(LEFT(K120,1)="1",LEN(K120)=6),"GB-NIC-"&amp;K120,"GB-CHC-"&amp;K120))))))</f>
        <v>GB-CHC-1109449</v>
      </c>
      <c r="J120" s="13" t="str">
        <f>IF('[1]#export'!A121="","",'[1]#export'!B121)</f>
        <v>Home-Start Ealing</v>
      </c>
      <c r="K120" s="16" t="str">
        <f>IF('[1]#export'!A121="","",IF(ISBLANK('[1]#export'!C121),"",IF(LEFT('[1]#export'!C121,3)="GB-","",'[1]#export'!C121)))</f>
        <v>1109449</v>
      </c>
      <c r="L120" s="16"/>
      <c r="M120" s="13" t="str">
        <f>IF('[1]#export'!A121="","",IF('[1]#export'!H121="","",'[1]#export'!H121))</f>
        <v>W7 3JG</v>
      </c>
      <c r="N120" s="13" t="str">
        <f>IF('[1]#export'!A121="","",IF('[1]#export'!L121="","",IF(LEFT('[1]#export'!L121,4)="http",'[1]#export'!L121,"http://"&amp;TRIM('[1]#export'!L121))))</f>
        <v>http://www.homestartealing.org</v>
      </c>
      <c r="O120" s="13" t="str">
        <f>IF('[1]#export'!A121="","",IF('[1]#export'!G121="","",IF(LEFT('[1]#export'!G121,13)="Discretionary","Multiple Boroughs",SUBSTITUTE('[1]#export'!G121,CHAR(10),", "))))</f>
        <v>Ealing</v>
      </c>
      <c r="P120" s="13" t="str">
        <f>IF('[1]#export'!A121="","",'[1]#fixed_data'!$B$5)</f>
        <v>GB-CHC-237725</v>
      </c>
      <c r="Q120" s="13" t="str">
        <f>IF('[1]#export'!A121="","",'[1]#fixed_data'!$B$6)</f>
        <v>John Lyon's Charity</v>
      </c>
      <c r="R120" s="13" t="str">
        <f>IF('[1]#export'!A121="","",IF('[1]#export'!N121="","",'[1]#export'!N121))</f>
        <v>COVID-19</v>
      </c>
      <c r="S120" s="17" t="str">
        <f>IF('[1]#export'!A121="","",IF('[1]#export'!M121="","",'[1]#export'!M121))</f>
        <v>COVID-19</v>
      </c>
      <c r="T120" s="17" t="str">
        <f>IF('[1]#export'!A121="","",IF(AND(VALUE('[1]#export'!K121)&gt;12,OR('[1]#export'!M121="Bursary",'[1]#export'!M121="Main Grant")),"Multiple year grants are approved in principle for the full term as outlined but are subject to satisfactory reporting and annual authority from the Charity's Trustee to release each tranche.",""))</f>
        <v/>
      </c>
      <c r="U120" s="17" t="str">
        <f>IF('[1]#export'!A121="","",IF('[1]#export'!Q121="","",'[1]#export'!Q121))</f>
        <v>Direct Project Costs</v>
      </c>
      <c r="V120" s="17" t="str">
        <f>IF('[1]#export'!A121="","",IF('[1]#export'!O121="","",'[1]#export'!O121))</f>
        <v>Children &amp; Families</v>
      </c>
      <c r="W120" s="17" t="str">
        <f>IF('[1]#export'!O121="","",'[1]#export'!$O$2)</f>
        <v>Programme Area</v>
      </c>
      <c r="X120" s="17" t="str">
        <f>IF('[1]#export'!A121="","",IF('[1]#export'!P121="","",'[1]#export'!P121))</f>
        <v>Families</v>
      </c>
      <c r="Y120" s="17" t="str">
        <f>IF('[1]#export'!P121="","",'[1]#export'!$P$2)</f>
        <v>Age Group</v>
      </c>
      <c r="Z120" s="18">
        <f>IF('[1]#export'!A121="","",'[1]#export'!I121)</f>
        <v>44011</v>
      </c>
      <c r="AA120" s="13" t="str">
        <f>IF('[1]#export'!A121="","",'[1]#fixed_data'!$B$8)</f>
        <v>http://jlc.london/</v>
      </c>
    </row>
    <row r="121" spans="1:27">
      <c r="A121" s="13" t="str">
        <f>IF('[1]#export'!A122="","",CONCATENATE('[1]#fixed_data'!$B$2&amp;'[1]#export'!A122))</f>
        <v>360G-JLC-108153</v>
      </c>
      <c r="B121" s="13" t="str">
        <f>IF('[1]#export'!A122="","",CONCATENATE('[1]#export'!N122&amp;" grant to "&amp;'[1]#export'!B122))</f>
        <v>COVID-19 grant to Maiden Lane Community Centre</v>
      </c>
      <c r="C121" s="13" t="str">
        <f>IF('[1]#export'!A122="","",'[1]#export'!D122)</f>
        <v>COVID-19: LCR Wave 1 - Emergency Items</v>
      </c>
      <c r="D121" s="13" t="str">
        <f>IF('[1]#export'!A122="","",'[1]#fixed_data'!$B$3)</f>
        <v>GBP</v>
      </c>
      <c r="E121" s="14">
        <f>IF('[1]#export'!A122="","",'[1]#export'!E122)</f>
        <v>5000</v>
      </c>
      <c r="F121" s="15" t="str">
        <f>IF('[1]#export'!A122="","",TEXT('[1]#export'!F122,"yyyy-mm-dd"))</f>
        <v>2020-04-03</v>
      </c>
      <c r="G121" s="15" t="str">
        <f>IF('[1]#export'!A122="","",IF('[1]#export'!J122="","",TEXT('[1]#export'!J122,"yyyy-mm-dd")))</f>
        <v>2020-04-06</v>
      </c>
      <c r="H121" s="13" t="str">
        <f>IF('[1]#export'!A122="","",'[1]#export'!K122)</f>
        <v>12</v>
      </c>
      <c r="I121" s="13" t="str">
        <f>IF('[1]#export'!A122="","",IF(LEFT('[1]#export'!C122,3)="GB-",'[1]#export'!C122,IF(AND(K121="",L121=""),'[1]#fixed_data'!$B$4&amp;SUBSTITUTE(J121," ","-"),IF(K121="","GB-COH-"&amp;L121,IF(LEFT(K121,2)="SC","GB-SC-"&amp;K121,IF(AND(LEFT(K121,1)="1",LEN(K121)=6),"GB-NIC-"&amp;K121,"GB-CHC-"&amp;K121))))))</f>
        <v>GB-CHC-1112667</v>
      </c>
      <c r="J121" s="13" t="str">
        <f>IF('[1]#export'!A122="","",'[1]#export'!B122)</f>
        <v>Maiden Lane Community Centre</v>
      </c>
      <c r="K121" s="16" t="str">
        <f>IF('[1]#export'!A122="","",IF(ISBLANK('[1]#export'!C122),"",IF(LEFT('[1]#export'!C122,3)="GB-","",'[1]#export'!C122)))</f>
        <v>1112667</v>
      </c>
      <c r="L121" s="16"/>
      <c r="M121" s="13" t="str">
        <f>IF('[1]#export'!A122="","",IF('[1]#export'!H122="","",'[1]#export'!H122))</f>
        <v>NW1 9XZ</v>
      </c>
      <c r="N121" s="13" t="str">
        <f>IF('[1]#export'!A122="","",IF('[1]#export'!L122="","",IF(LEFT('[1]#export'!L122,4)="http",'[1]#export'!L122,"http://"&amp;TRIM('[1]#export'!L122))))</f>
        <v>http://www.maidenlanecommunitycentre.org</v>
      </c>
      <c r="O121" s="13" t="str">
        <f>IF('[1]#export'!A122="","",IF('[1]#export'!G122="","",IF(LEFT('[1]#export'!G122,13)="Discretionary","Multiple Boroughs",SUBSTITUTE('[1]#export'!G122,CHAR(10),", "))))</f>
        <v>Camden</v>
      </c>
      <c r="P121" s="13" t="str">
        <f>IF('[1]#export'!A122="","",'[1]#fixed_data'!$B$5)</f>
        <v>GB-CHC-237725</v>
      </c>
      <c r="Q121" s="13" t="str">
        <f>IF('[1]#export'!A122="","",'[1]#fixed_data'!$B$6)</f>
        <v>John Lyon's Charity</v>
      </c>
      <c r="R121" s="13" t="str">
        <f>IF('[1]#export'!A122="","",IF('[1]#export'!N122="","",'[1]#export'!N122))</f>
        <v>COVID-19</v>
      </c>
      <c r="S121" s="17" t="str">
        <f>IF('[1]#export'!A122="","",IF('[1]#export'!M122="","",'[1]#export'!M122))</f>
        <v>COVID-19</v>
      </c>
      <c r="T121" s="17" t="str">
        <f>IF('[1]#export'!A122="","",IF(AND(VALUE('[1]#export'!K122)&gt;12,OR('[1]#export'!M122="Bursary",'[1]#export'!M122="Main Grant")),"Multiple year grants are approved in principle for the full term as outlined but are subject to satisfactory reporting and annual authority from the Charity's Trustee to release each tranche.",""))</f>
        <v/>
      </c>
      <c r="U121" s="17" t="str">
        <f>IF('[1]#export'!A122="","",IF('[1]#export'!Q122="","",'[1]#export'!Q122))</f>
        <v>Direct Project Costs</v>
      </c>
      <c r="V121" s="17" t="str">
        <f>IF('[1]#export'!A122="","",IF('[1]#export'!O122="","",'[1]#export'!O122))</f>
        <v>Children &amp; Families</v>
      </c>
      <c r="W121" s="17" t="str">
        <f>IF('[1]#export'!O122="","",'[1]#export'!$O$2)</f>
        <v>Programme Area</v>
      </c>
      <c r="X121" s="17" t="str">
        <f>IF('[1]#export'!A122="","",IF('[1]#export'!P122="","",'[1]#export'!P122))</f>
        <v>Families</v>
      </c>
      <c r="Y121" s="17" t="str">
        <f>IF('[1]#export'!P122="","",'[1]#export'!$P$2)</f>
        <v>Age Group</v>
      </c>
      <c r="Z121" s="18">
        <f>IF('[1]#export'!A122="","",'[1]#export'!I122)</f>
        <v>44105</v>
      </c>
      <c r="AA121" s="13" t="str">
        <f>IF('[1]#export'!A122="","",'[1]#fixed_data'!$B$8)</f>
        <v>http://jlc.london/</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356F3D4E6A8F4288B773ADCD4B59D6" ma:contentTypeVersion="13" ma:contentTypeDescription="Create a new document." ma:contentTypeScope="" ma:versionID="ca2874f3709d8d5a14dbbfda52d66697">
  <xsd:schema xmlns:xsd="http://www.w3.org/2001/XMLSchema" xmlns:xs="http://www.w3.org/2001/XMLSchema" xmlns:p="http://schemas.microsoft.com/office/2006/metadata/properties" xmlns:ns3="7fe0100c-59be-4be8-b266-9ebb771f3c28" xmlns:ns4="bf2b17be-a1d3-4b36-b21d-0ea4e649851a" targetNamespace="http://schemas.microsoft.com/office/2006/metadata/properties" ma:root="true" ma:fieldsID="ba7675ee7eb9748b79dbeffda0a8257e" ns3:_="" ns4:_="">
    <xsd:import namespace="7fe0100c-59be-4be8-b266-9ebb771f3c28"/>
    <xsd:import namespace="bf2b17be-a1d3-4b36-b21d-0ea4e649851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e0100c-59be-4be8-b266-9ebb771f3c2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2b17be-a1d3-4b36-b21d-0ea4e649851a"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8AEA5F4-E7BE-446F-A46F-3A71521AC8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e0100c-59be-4be8-b266-9ebb771f3c28"/>
    <ds:schemaRef ds:uri="bf2b17be-a1d3-4b36-b21d-0ea4e64985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B38AD3-63A3-4B6F-A8C0-864270C57761}">
  <ds:schemaRefs>
    <ds:schemaRef ds:uri="http://schemas.microsoft.com/sharepoint/v3/contenttype/forms"/>
  </ds:schemaRefs>
</ds:datastoreItem>
</file>

<file path=customXml/itemProps3.xml><?xml version="1.0" encoding="utf-8"?>
<ds:datastoreItem xmlns:ds="http://schemas.openxmlformats.org/officeDocument/2006/customXml" ds:itemID="{296AAECC-3424-4F37-B300-A9F89F00674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Millen</dc:creator>
  <cp:lastModifiedBy>Florence Battersby</cp:lastModifiedBy>
  <dcterms:created xsi:type="dcterms:W3CDTF">2020-10-20T13:14:23Z</dcterms:created>
  <dcterms:modified xsi:type="dcterms:W3CDTF">2020-10-20T13:34:42Z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0x010100AF356F3D4E6A8F4288B773ADCD4B59D6</vt:lpwstr>
  </property>
</Properties>
</file>